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Dossiers_suivi_EMOP\EDITION 9\PASSAGE 2\Rapport_P2\"/>
    </mc:Choice>
  </mc:AlternateContent>
  <xr:revisionPtr revIDLastSave="0" documentId="13_ncr:1_{81CD6AD9-BFAC-406D-AFEB-8C4ECD7AF022}" xr6:coauthVersionLast="45" xr6:coauthVersionMax="45" xr10:uidLastSave="{00000000-0000-0000-0000-000000000000}"/>
  <bookViews>
    <workbookView xWindow="-120" yWindow="-120" windowWidth="20730" windowHeight="11160" tabRatio="916" activeTab="1" xr2:uid="{46F41D09-25CE-4B66-BCBC-FBC88BFB4B17}"/>
  </bookViews>
  <sheets>
    <sheet name="Feuil2" sheetId="2" r:id="rId1"/>
    <sheet name="Table de Matiere" sheetId="1" r:id="rId2"/>
    <sheet name="Santé_ménage" sheetId="3" r:id="rId3"/>
    <sheet name="Tab1.1" sheetId="4" r:id="rId4"/>
    <sheet name="Tab1.2" sheetId="14" r:id="rId5"/>
    <sheet name="Tab1.3" sheetId="15" r:id="rId6"/>
    <sheet name="Tab1.4" sheetId="16" r:id="rId7"/>
    <sheet name="Tab1.5" sheetId="17" r:id="rId8"/>
    <sheet name="Tab1.6" sheetId="18" r:id="rId9"/>
    <sheet name="Tab1.7" sheetId="53" r:id="rId10"/>
    <sheet name="Tab1.8" sheetId="55" r:id="rId11"/>
    <sheet name="Tab1.9" sheetId="54" r:id="rId12"/>
    <sheet name="Migration" sheetId="5" r:id="rId13"/>
    <sheet name="Tab2.1" sheetId="6" r:id="rId14"/>
    <sheet name="Tab2.2" sheetId="19" r:id="rId15"/>
    <sheet name="Tab2.3" sheetId="20" r:id="rId16"/>
    <sheet name="Tab2.4" sheetId="21" r:id="rId17"/>
    <sheet name="Tab2.5" sheetId="22" r:id="rId18"/>
    <sheet name="Tab2.6" sheetId="23" r:id="rId19"/>
    <sheet name="Tab2.7" sheetId="24" r:id="rId20"/>
    <sheet name="Pauvrete_subjective" sheetId="7" r:id="rId21"/>
    <sheet name="Tab3.1" sheetId="8" r:id="rId22"/>
    <sheet name="Tab3.2" sheetId="25" r:id="rId23"/>
    <sheet name="Tab3.3" sheetId="26" r:id="rId24"/>
    <sheet name="Tab3.4" sheetId="45" r:id="rId25"/>
    <sheet name="Tab3.5" sheetId="46" r:id="rId26"/>
    <sheet name="Tab3.6" sheetId="57" r:id="rId27"/>
    <sheet name="Tab3.7" sheetId="58" r:id="rId28"/>
    <sheet name="Tab3.8" sheetId="59" r:id="rId29"/>
    <sheet name="Tab3.9" sheetId="60" r:id="rId30"/>
    <sheet name="Tab3.10" sheetId="61" r:id="rId31"/>
    <sheet name="Tab3.11" sheetId="62" r:id="rId32"/>
    <sheet name="Tab3.12" sheetId="63" r:id="rId33"/>
    <sheet name="Conso" sheetId="13" r:id="rId34"/>
    <sheet name="Tab4.1" sheetId="48" r:id="rId35"/>
    <sheet name="Tab4.2" sheetId="49" r:id="rId36"/>
    <sheet name="Tab4.3" sheetId="50" r:id="rId37"/>
    <sheet name="Tab4.4" sheetId="51" r:id="rId38"/>
    <sheet name="Tab4.5" sheetId="52" r:id="rId39"/>
  </sheets>
  <definedNames>
    <definedName name="_ftn1" localSheetId="24">'Tab3.4'!$A$18</definedName>
    <definedName name="_ftnref1" localSheetId="24">'Tab3.4'!$F$3</definedName>
    <definedName name="_Hlk28104207" localSheetId="37">'Tab4.4'!$A$1</definedName>
    <definedName name="_Hlk57882524">#REF!</definedName>
    <definedName name="_Toc24969059" localSheetId="35">'Tab4.2'!#REF!</definedName>
    <definedName name="_Toc29306361" localSheetId="29">'Tab3.9'!$A$2</definedName>
    <definedName name="_Toc29306362" localSheetId="30">'Tab3.10'!$A$2</definedName>
    <definedName name="_Toc29306363" localSheetId="31">'Tab3.11'!$A$2</definedName>
    <definedName name="_Toc29306364" localSheetId="32">'Tab3.12'!$A$1</definedName>
    <definedName name="_Toc29306367" localSheetId="34">'Tab4.1'!$A$3</definedName>
    <definedName name="_Toc29306368" localSheetId="36">'Tab4.3'!$A$2</definedName>
    <definedName name="_Toc29306533" localSheetId="9">'Tab1.7'!$A$2</definedName>
    <definedName name="_Toc29306534" localSheetId="11">'Tab1.9'!$A$2</definedName>
    <definedName name="_Toc298741558" localSheetId="18">'Tab2.6'!#REF!</definedName>
    <definedName name="_Toc316035882" localSheetId="7">'Tab1.5'!$A$27</definedName>
    <definedName name="_Toc365030633">#REF!</definedName>
    <definedName name="_Toc365030868">#REF!</definedName>
    <definedName name="_Toc495579713" localSheetId="7">'Tab1.5'!$A$1</definedName>
    <definedName name="_Toc495579714" localSheetId="8">'Tab1.6'!$A$1</definedName>
    <definedName name="_Toc495579715" localSheetId="15">'Tab2.3'!$A$1</definedName>
    <definedName name="_Toc495579716" localSheetId="16">'Tab2.4'!$A$1</definedName>
    <definedName name="_Toc495579717" localSheetId="17">'Tab2.5'!$A$1</definedName>
    <definedName name="_Toc495579720">#REF!</definedName>
    <definedName name="_Toc495579726" localSheetId="34">'Tab4.1'!#REF!</definedName>
    <definedName name="_Toc495579727" localSheetId="36">'Tab4.3'!#REF!</definedName>
    <definedName name="_Toc495579728" localSheetId="37">'Tab4.4'!#REF!</definedName>
    <definedName name="_Toc495579732" localSheetId="3">'Tab1.1'!$A$2</definedName>
    <definedName name="_Toc495579733" localSheetId="4">'Tab1.2'!$A$1</definedName>
    <definedName name="_Toc495579734" localSheetId="5">'Tab1.3'!$A$1</definedName>
    <definedName name="_Toc495579735" localSheetId="6">'Tab1.4'!$A$1</definedName>
    <definedName name="_Toc495579736" localSheetId="13">'Tab2.1'!$A$1</definedName>
    <definedName name="_Toc495579738" localSheetId="14">'Tab2.2'!$A$1</definedName>
    <definedName name="_Toc495579740" localSheetId="18">'Tab2.6'!$A$2</definedName>
    <definedName name="_Toc495579741" localSheetId="21">'Tab3.1'!$A$1</definedName>
    <definedName name="_Toc495579748">#REF!</definedName>
    <definedName name="_Toc495579752">#REF!</definedName>
    <definedName name="_Toc495579760" localSheetId="25">'Tab3.5'!#REF!</definedName>
    <definedName name="_Toc495579761">#REF!</definedName>
    <definedName name="_Toc55223960" localSheetId="24">'Tab3.4'!#REF!</definedName>
    <definedName name="_Toc55224492" localSheetId="22">'Tab3.2'!$A$1</definedName>
    <definedName name="_Toc55224494">#REF!</definedName>
    <definedName name="_Toc55224499">#REF!</definedName>
    <definedName name="_Toc55224500">#REF!</definedName>
    <definedName name="_Toc55224519" localSheetId="38">'Tab4.5'!#REF!</definedName>
    <definedName name="_Toc60683854" localSheetId="10">'Tab1.8'!$A$2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0" i="1" l="1"/>
  <c r="A39" i="1"/>
  <c r="A38" i="1"/>
  <c r="A37" i="1"/>
  <c r="A36" i="1"/>
  <c r="A35" i="1"/>
  <c r="A34" i="1"/>
  <c r="A33" i="1"/>
  <c r="A32" i="1"/>
  <c r="A31" i="1"/>
  <c r="A30" i="1"/>
  <c r="A29" i="1"/>
  <c r="A28" i="1"/>
  <c r="A26" i="1"/>
  <c r="A27" i="1"/>
  <c r="A22" i="1"/>
  <c r="A14" i="1"/>
  <c r="A13" i="1"/>
  <c r="A12" i="1"/>
  <c r="A11" i="1"/>
  <c r="A4" i="1"/>
  <c r="A25" i="1" l="1"/>
  <c r="A24" i="1"/>
  <c r="A23" i="1"/>
  <c r="A21" i="1"/>
  <c r="A20" i="1"/>
  <c r="A19" i="1"/>
  <c r="A18" i="1"/>
  <c r="A17" i="1"/>
  <c r="A16" i="1"/>
  <c r="A15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<sst xmlns="http://schemas.openxmlformats.org/spreadsheetml/2006/main" count="1048" uniqueCount="313">
  <si>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</si>
  <si>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</si>
  <si>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</si>
  <si>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</si>
  <si>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</si>
  <si>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</si>
  <si>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</si>
  <si>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</si>
  <si>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</si>
  <si>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</si>
  <si>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</si>
  <si>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</si>
  <si>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</si>
  <si>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Sexe</t>
  </si>
  <si>
    <t>Ensemble</t>
  </si>
  <si>
    <t>%</t>
  </si>
  <si>
    <t xml:space="preserve"> Fondamental 1</t>
  </si>
  <si>
    <t>Masculin</t>
  </si>
  <si>
    <t>Autre</t>
  </si>
  <si>
    <t xml:space="preserve">     'Bamako</t>
  </si>
  <si>
    <t xml:space="preserve">     'Autres Villes</t>
  </si>
  <si>
    <t>Féminin</t>
  </si>
  <si>
    <t>Age</t>
  </si>
  <si>
    <t xml:space="preserve"> Moins de 5 ans</t>
  </si>
  <si>
    <t>5 - 10 ans</t>
  </si>
  <si>
    <t>11 -14 ans</t>
  </si>
  <si>
    <t>15 - 59 ans</t>
  </si>
  <si>
    <t xml:space="preserve"> 60 ans et plus</t>
  </si>
  <si>
    <t>Niveau d'instruction</t>
  </si>
  <si>
    <t>Aucun niveau</t>
  </si>
  <si>
    <t>Fondamental 2</t>
  </si>
  <si>
    <t>Secondaire</t>
  </si>
  <si>
    <t>Supérieur</t>
  </si>
  <si>
    <t>Maux de ventre</t>
  </si>
  <si>
    <t xml:space="preserve"> Kayes</t>
  </si>
  <si>
    <t xml:space="preserve"> Koulikoro</t>
  </si>
  <si>
    <t xml:space="preserve"> Sikasso</t>
  </si>
  <si>
    <t xml:space="preserve"> Ségou</t>
  </si>
  <si>
    <t xml:space="preserve"> Mopti</t>
  </si>
  <si>
    <t xml:space="preserve"> Bamako</t>
  </si>
  <si>
    <t>Moins de 5 ans</t>
  </si>
  <si>
    <t>60 ans et plus</t>
  </si>
  <si>
    <t>Total</t>
  </si>
  <si>
    <t>Niveau d’instruction</t>
  </si>
  <si>
    <t>Autres</t>
  </si>
  <si>
    <t>Moyenne</t>
  </si>
  <si>
    <t>Dépenses des ménages</t>
  </si>
  <si>
    <t>Dépenses par tête</t>
  </si>
  <si>
    <t>Dépenses par équivalent adulte</t>
  </si>
  <si>
    <t>Achats</t>
  </si>
  <si>
    <t>Autoconsommation</t>
  </si>
  <si>
    <t>Cadeau</t>
  </si>
  <si>
    <t>Mode d’acquisition</t>
  </si>
  <si>
    <t>Part budgétaire %</t>
  </si>
  <si>
    <t>Montant trimestriel (milliard de FCFA)</t>
  </si>
  <si>
    <t>Part budgétaire   %</t>
  </si>
  <si>
    <t>Alimentation et Boissons non alcoolisées</t>
  </si>
  <si>
    <t>Boissons alcoolisées, Tabac et Stupéfiants</t>
  </si>
  <si>
    <t>Articles d'Habillements et Chaussures</t>
  </si>
  <si>
    <t>Logements, Eau, Électricité, Gaz et Autres Combustibles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</si>
  <si>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</si>
  <si>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</si>
  <si>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</si>
  <si>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</si>
  <si>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</si>
  <si>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</si>
  <si>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</si>
  <si>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Biens et Services Divers</t>
  </si>
  <si>
    <t>Logements, Eau, Electricité, Gaz et Autres Combustibles</t>
  </si>
  <si>
    <t>Biens et services Divers</t>
  </si>
  <si>
    <t>TABLE DES MATIERES</t>
  </si>
  <si>
    <t>Page</t>
  </si>
  <si>
    <t>1.	SANTE DES MEMBRES DU MENAGE</t>
  </si>
  <si>
    <t>Avril-juin 2020</t>
  </si>
  <si>
    <t>Juillet-septembre 2020</t>
  </si>
  <si>
    <t>Tableau 1- 1 : Évolution des taux de morbidité, par groupe d’âge selon le sexe (%)</t>
  </si>
  <si>
    <t>Tableau 1- 2 : Taux de morbidité par région, milieu et niveau d’instruction du chef de ménage selon le groupe d’âges au cours des trois derniers mois (%)</t>
  </si>
  <si>
    <t>5-10 ans</t>
  </si>
  <si>
    <t>11-14 ans</t>
  </si>
  <si>
    <t>15-59 ans</t>
  </si>
  <si>
    <t xml:space="preserve">  'Bamako</t>
  </si>
  <si>
    <t xml:space="preserve">  'Autres villes</t>
  </si>
  <si>
    <t>Niveau d’instruction du chef de ménage</t>
  </si>
  <si>
    <t>Fondamental 1</t>
  </si>
  <si>
    <t xml:space="preserve">Ensemble </t>
  </si>
  <si>
    <t>Source : EMOP 2020/2021, passage 2 (juillet-septembre)</t>
  </si>
  <si>
    <t>Tableau 1- 3: Prévalence de certaines maladies par région, milieu et tranche d’âge de la population (%)</t>
  </si>
  <si>
    <t>Paludisme</t>
  </si>
  <si>
    <t>Diarhée</t>
  </si>
  <si>
    <t>Douleurs dans le dos/membre/articulations</t>
  </si>
  <si>
    <t>Toux</t>
  </si>
  <si>
    <t>Problème de peau</t>
  </si>
  <si>
    <t>Problème d'oreille/nez/gorge</t>
  </si>
  <si>
    <t>Problème d'oeil</t>
  </si>
  <si>
    <t>Problème dentaire</t>
  </si>
  <si>
    <t>Blessure/fracture/entorse</t>
  </si>
  <si>
    <t>Tension/Diabète</t>
  </si>
  <si>
    <t xml:space="preserve"> Maux de tête/cephalées</t>
  </si>
  <si>
    <t>Groupe d'âge de l'individu</t>
  </si>
  <si>
    <t>Tableau 1- 4: Taux de fréquentation des infrastructures  sanitaires selon le type d’infrastructure (%)</t>
  </si>
  <si>
    <t>Modernes</t>
  </si>
  <si>
    <t>Traditionnelles</t>
  </si>
  <si>
    <t>Pharmacies</t>
  </si>
  <si>
    <t>Sexe du chef de ménage</t>
  </si>
  <si>
    <t>Feminin</t>
  </si>
  <si>
    <t>Source : EMOP 2018/2019, passage 2 (juillet-septembre</t>
  </si>
  <si>
    <t>Tableau 1- 5: Répartition de la population ayant consulté des infrastructures sanitaires par région, milieu et niveau d’instruction du chef de ménage selon le type d’infra structure (%)</t>
  </si>
  <si>
    <t>Hôpital public</t>
  </si>
  <si>
    <t>CSCOM</t>
  </si>
  <si>
    <t>CS Ref ou des Cercles</t>
  </si>
  <si>
    <t>Cabinet médical/Dentiste privé</t>
  </si>
  <si>
    <t>Cabinet de soins privé</t>
  </si>
  <si>
    <t>Clinique privée</t>
  </si>
  <si>
    <t>Guéris-seur / Mara-bout</t>
  </si>
  <si>
    <t>Pharmacie / Pharmacien</t>
  </si>
  <si>
    <t>Centre de santé confes-sionnel</t>
  </si>
  <si>
    <t>Autres Publics</t>
  </si>
  <si>
    <t>Autres Privés ou ONG</t>
  </si>
  <si>
    <t>Tableau 1- 6: Répartition de la population par région et milieu selon la distance parcourue pour atteindre le service de santé où la consultation a eu lieu principalement (%)</t>
  </si>
  <si>
    <t>Moins d'un Km</t>
  </si>
  <si>
    <t>1 - 2 Km</t>
  </si>
  <si>
    <t>2 - 5 Km</t>
  </si>
  <si>
    <t>5 - 15 Km</t>
  </si>
  <si>
    <t>Plus de 15 Km</t>
  </si>
  <si>
    <t>Proportion des personnes ayant eu de problème lors de la consultation</t>
  </si>
  <si>
    <t>Enemble</t>
  </si>
  <si>
    <t>Tableau 1- 7: Population ayant été consultée et qui a rencontré des problèmes, par région (%)</t>
  </si>
  <si>
    <t>Type de problème</t>
  </si>
  <si>
    <t>Trop cher</t>
  </si>
  <si>
    <t>Temps d'attente trop long</t>
  </si>
  <si>
    <t>Traitement inefficace</t>
  </si>
  <si>
    <t>Mauvais accueil</t>
  </si>
  <si>
    <t>Absence/retard du personnel médical</t>
  </si>
  <si>
    <t xml:space="preserve"> Médicaments non disponibles</t>
  </si>
  <si>
    <t>Pas de personnel formé</t>
  </si>
  <si>
    <t xml:space="preserve"> Établissement pas propre</t>
  </si>
  <si>
    <t>Tableau 1- 8: Opinions de la population ayant rencontrée des problèmes au cours de leur consultation selon le type de problème (%)</t>
  </si>
  <si>
    <t>Automédication</t>
  </si>
  <si>
    <t>Pas nécessaire</t>
  </si>
  <si>
    <t>Trop éloigné</t>
  </si>
  <si>
    <t>Manque de confiance</t>
  </si>
  <si>
    <t>Tableau 1- 9: Opinion de la population qui a été malade sans consulter un service médical, selon les raisons de non-utilisation (%)</t>
  </si>
  <si>
    <t>2.	MIGRATIONS ET TRANSFERTS AU SEIN DES MENAGES</t>
  </si>
  <si>
    <t>Tableau 2- 1: La situation migratoire des ménages par région et milieu de résidence</t>
  </si>
  <si>
    <t>% ménages ayant des membres en dehors de leur localité</t>
  </si>
  <si>
    <t>Nombre moyen d'hommes</t>
  </si>
  <si>
    <t>Nombre moyen de femmes</t>
  </si>
  <si>
    <t xml:space="preserve">Tableau 2- 2 : Situation migratoire des ménages par région, milieu selon le type de migration </t>
  </si>
  <si>
    <t>Ménages ayant des migrants internes (%)</t>
  </si>
  <si>
    <t>Ménages ayant des migrants externes (%)</t>
  </si>
  <si>
    <t>Ménages ayant au moins un migrant(%)</t>
  </si>
  <si>
    <t>Tableau 2- 3: Proportion des ménages ayant reçu du transfert d’argent au cours des 12 derniers mois par région et milieu (%)</t>
  </si>
  <si>
    <t>Proportion  des ménages ayant reçu des transferts d'argent au cours des 12 derniers mois (%)</t>
  </si>
  <si>
    <t>Tableau 2- 4: Montant des transferts internes reçus par région (en FCFA)</t>
  </si>
  <si>
    <t>Montant reçu</t>
  </si>
  <si>
    <t>Tableau 2- 5: Montant des transferts externes (hors Mali) reçus par région (en millions de FCFA)</t>
  </si>
  <si>
    <t>Region ( recption)</t>
  </si>
  <si>
    <t>Pays emetteur ( provenace)</t>
  </si>
  <si>
    <t xml:space="preserve"> Côte d’Ivoire</t>
  </si>
  <si>
    <t>Sénégal</t>
  </si>
  <si>
    <t xml:space="preserve"> Burkina Faso</t>
  </si>
  <si>
    <t xml:space="preserve"> Niger</t>
  </si>
  <si>
    <t>Autres CEDEAO(sauf CI, BF, SN, ML</t>
  </si>
  <si>
    <t xml:space="preserve"> Mauritanie</t>
  </si>
  <si>
    <t xml:space="preserve"> Libye</t>
  </si>
  <si>
    <t xml:space="preserve"> Autre Afrique</t>
  </si>
  <si>
    <t>France</t>
  </si>
  <si>
    <t xml:space="preserve"> Espagne</t>
  </si>
  <si>
    <t xml:space="preserve"> Italie</t>
  </si>
  <si>
    <t xml:space="preserve"> Autre Europe</t>
  </si>
  <si>
    <t xml:space="preserve"> Etats-Unis</t>
  </si>
  <si>
    <t xml:space="preserve"> Canada</t>
  </si>
  <si>
    <t xml:space="preserve"> Autre Amérique</t>
  </si>
  <si>
    <t xml:space="preserve"> Arabe Saoudite</t>
  </si>
  <si>
    <t xml:space="preserve"> Chine</t>
  </si>
  <si>
    <t xml:space="preserve"> Autre Asie</t>
  </si>
  <si>
    <t>Reste du monde</t>
  </si>
  <si>
    <t xml:space="preserve">            -   </t>
  </si>
  <si>
    <t>Tableau 2- 6: Montant des transferts (interne et externe) reçus selon la provenance (en millions de FCFA)</t>
  </si>
  <si>
    <t>Montant</t>
  </si>
  <si>
    <t>Mali</t>
  </si>
  <si>
    <t>Afrique</t>
  </si>
  <si>
    <t>Europe</t>
  </si>
  <si>
    <t xml:space="preserve">Total </t>
  </si>
  <si>
    <t>Tableau 2- 7: Allocation des transferts (interne et externe) reçus par région et milieu de résidence (%)</t>
  </si>
  <si>
    <t xml:space="preserve">Types de depenses </t>
  </si>
  <si>
    <t xml:space="preserve"> Biens de consommation courante (alimentaires, vêtements, etc.)</t>
  </si>
  <si>
    <t xml:space="preserve"> Education</t>
  </si>
  <si>
    <t xml:space="preserve"> Santé</t>
  </si>
  <si>
    <t xml:space="preserve"> Location (de maisons, de terres)</t>
  </si>
  <si>
    <t xml:space="preserve"> Mariage</t>
  </si>
  <si>
    <t>Voitures/Camions</t>
  </si>
  <si>
    <t xml:space="preserve"> Réfection d'une maison</t>
  </si>
  <si>
    <t xml:space="preserve"> Construction d'une nouvelle maison</t>
  </si>
  <si>
    <t>Achat de terre</t>
  </si>
  <si>
    <t>Baptème</t>
  </si>
  <si>
    <t xml:space="preserve"> Commerce, affaires</t>
  </si>
  <si>
    <t xml:space="preserve"> Funérailles</t>
  </si>
  <si>
    <t xml:space="preserve"> Autres dépenses privées/familiales</t>
  </si>
  <si>
    <t xml:space="preserve"> Epargne</t>
  </si>
  <si>
    <t>-</t>
  </si>
  <si>
    <t>Autres villes</t>
  </si>
  <si>
    <t xml:space="preserve"> Rural</t>
  </si>
  <si>
    <t>3.	PAUVRETE SUBJECTIVE</t>
  </si>
  <si>
    <t>Tableau 3- 1: Répartition des ménages par région, milieu et sexe du chef de ménage selon l'appréciation du niveau de vie par rapport au revenu (%)</t>
  </si>
  <si>
    <t>Bien</t>
  </si>
  <si>
    <t>Assez bien</t>
  </si>
  <si>
    <t>Passablement</t>
  </si>
  <si>
    <t>Difficilement</t>
  </si>
  <si>
    <t>Milieu </t>
  </si>
  <si>
    <t>Sexe du chef de ménage </t>
  </si>
  <si>
    <t>Tableau 3- 2: Répartition des ménages par région, milieu de résidence selon leur appréciation du niveau de vie par rapport à la situation de pauvreté (%)</t>
  </si>
  <si>
    <t>Pauvres</t>
  </si>
  <si>
    <t>Ni pauvres ni riches</t>
  </si>
  <si>
    <t>Riches</t>
  </si>
  <si>
    <t>Tableau 3- 3: Perception des ménages sur les besoins minimums nécessaires pour avoir des conditions de vie acceptable (%)</t>
  </si>
  <si>
    <t>Prendre trois repas tous les jours</t>
  </si>
  <si>
    <t>Oui, indispensable</t>
  </si>
  <si>
    <t>Oui, plutôt nécessaire</t>
  </si>
  <si>
    <t>Non</t>
  </si>
  <si>
    <t>Manger de la viande ou du poisson tous les jours</t>
  </si>
  <si>
    <t>Avoir plusieurs vêtements (au moins deux)</t>
  </si>
  <si>
    <t>Avoir plusieurs chaussures (au moins deux)</t>
  </si>
  <si>
    <t>Avoir un logement spacieux (loué ou non)</t>
  </si>
  <si>
    <t>Avoir accès à l'eau potable</t>
  </si>
  <si>
    <t>Avoir accès à l'électricité</t>
  </si>
  <si>
    <t>Pouvoir se soigner quand on est malade</t>
  </si>
  <si>
    <t>Pouvoir s'occuper de son corps (savon, coiffeur, etc.)</t>
  </si>
  <si>
    <t>Avoir un emploi stable et durable</t>
  </si>
  <si>
    <t>Ne pas travailler nuit et jour</t>
  </si>
  <si>
    <t>Pouvoir prendre des transports collectifs en cas de besoin</t>
  </si>
  <si>
    <t>Avoir un moyen personnel de transport (voiture, moto, bicyclette, etc.)</t>
  </si>
  <si>
    <t>Pouvoir envoyer des enfants à l'école</t>
  </si>
  <si>
    <t>Pouvoir acheter un poste de télévision</t>
  </si>
  <si>
    <t>Très Satisfait</t>
  </si>
  <si>
    <t>Satisfait</t>
  </si>
  <si>
    <t>Pas vraiment satisfait</t>
  </si>
  <si>
    <t>Pas du tout satisfait</t>
  </si>
  <si>
    <t>Sol[1]de d'opinion</t>
  </si>
  <si>
    <t>Prendre trois repas par jour tous les jours</t>
  </si>
  <si>
    <t>Consommation de la viande ou du poisson par jour</t>
  </si>
  <si>
    <t>Vêtements pour vous et votre ménage</t>
  </si>
  <si>
    <t>Chaussures pour vous et votre ménage</t>
  </si>
  <si>
    <t>Votre logement</t>
  </si>
  <si>
    <t>Accès à l'eau potable</t>
  </si>
  <si>
    <t>Accès à l'électricité</t>
  </si>
  <si>
    <t>Soins, médicaments en cas de maladie</t>
  </si>
  <si>
    <t xml:space="preserve">Propreté, soins du corps </t>
  </si>
  <si>
    <t>Moyens de transport utilisés</t>
  </si>
  <si>
    <t>Éducation des enfants</t>
  </si>
  <si>
    <t>[1] Solde de l’opinion : C’est la somme des avis positifs (très satisfait et Satisfait) moins la somme des avis négatifs (Pas vraiment satisfait et Pas du tout satisfait).</t>
  </si>
  <si>
    <t>Tableau 3- 4: Situation de satisfaction des ménages par rapport aux besoins minimums de base (%)</t>
  </si>
  <si>
    <t>Satisfaction par rapport à prendre trois repas par jour tous les jours dans votre ménage</t>
  </si>
  <si>
    <t>Satisfaction par rapport à Votre logement</t>
  </si>
  <si>
    <t>Très satisfait</t>
  </si>
  <si>
    <t>Sexe du chef de ménage (ou du répondant)</t>
  </si>
  <si>
    <t>Satisfaction par rapport à Accès à l'eau potable</t>
  </si>
  <si>
    <t>Satisfaction par rapport à Accès à l'électricité</t>
  </si>
  <si>
    <t>Tableau 3- 5: Répartition des ménages (%) par région, milieu et sexe selon le degré de satisfaction des besoins « prendre trois repas par jour tous les jours dans votre ménage » et  «  logement »</t>
  </si>
  <si>
    <t>Tableau 3- 6: Répartition des ménages (%) par région, milieu et sexe selon le degré de satisfaction des besoins « Accès à l'eau potable » et  «  Accès à l'électricité»</t>
  </si>
  <si>
    <t>Satisfaction par rapport aux Soins, médicaments en cas de maladie</t>
  </si>
  <si>
    <t>Satisfaction par rapport à l’Education des enfants</t>
  </si>
  <si>
    <t>Tableau 3- 7: Répartition des ménages (%) par région, milieu et sexe selon le degré de satisfaction des besoins « Soins, médicaments en cas de maladie » et  «  Education des enfants»</t>
  </si>
  <si>
    <t>[0-40[</t>
  </si>
  <si>
    <t xml:space="preserve">[40 – 50[ </t>
  </si>
  <si>
    <t xml:space="preserve">[50 - 75 [ </t>
  </si>
  <si>
    <t>[75 -100[</t>
  </si>
  <si>
    <t xml:space="preserve">[100-150[ </t>
  </si>
  <si>
    <t>[150-175[</t>
  </si>
  <si>
    <t>[175-200[</t>
  </si>
  <si>
    <t>[200-300[</t>
  </si>
  <si>
    <t>[300- et plus[</t>
  </si>
  <si>
    <t>Region</t>
  </si>
  <si>
    <t>Tableau 3- 8: Le montant minimum mensuel nécessaire pour vivre par région, milieu et selon le sexe du chef de ménage (en milliers de FCFA)</t>
  </si>
  <si>
    <t>Vous arriviez à épargner beaucoup</t>
  </si>
  <si>
    <t>Vous arriviez à épargner un peu d'argent</t>
  </si>
  <si>
    <t>Vous arriviez tout juste à l'équilibre</t>
  </si>
  <si>
    <t>Vous êtes obligé de tirer sur vos réserves</t>
  </si>
  <si>
    <t>Vous êtes obligés de vous endetter</t>
  </si>
  <si>
    <t>Vous aviez bénéficié d'un appui</t>
  </si>
  <si>
    <r>
      <t>Tableau 3- 9</t>
    </r>
    <r>
      <rPr>
        <b/>
        <sz val="12"/>
        <color theme="1"/>
        <rFont val="Arial Narrow"/>
        <family val="2"/>
      </rPr>
      <t>: Répartition des ménages par région, milieu et sexe du chef de ménage selon leur situation financière actuelle (%)</t>
    </r>
  </si>
  <si>
    <t>Amélioré</t>
  </si>
  <si>
    <t>Maintenu</t>
  </si>
  <si>
    <t>Dégradé</t>
  </si>
  <si>
    <t>Efficace</t>
  </si>
  <si>
    <t>Non efficace</t>
  </si>
  <si>
    <t>Ne sait pas</t>
  </si>
  <si>
    <t>Créer des emplois</t>
  </si>
  <si>
    <t xml:space="preserve"> Faciliter l'accès à l'instruction</t>
  </si>
  <si>
    <t>Faciliter l'accès à la santé</t>
  </si>
  <si>
    <t>Bitumer les routes</t>
  </si>
  <si>
    <t>Faciliter l'accès au logement</t>
  </si>
  <si>
    <t xml:space="preserve"> Faciliter l'accès au crédit</t>
  </si>
  <si>
    <t>Faciliter l'accès à l'eau et à l'électricité</t>
  </si>
  <si>
    <t>Revaloriser les salaires</t>
  </si>
  <si>
    <t>Garantir les prix des produits de base</t>
  </si>
  <si>
    <t xml:space="preserve"> Lutter contre la corruption</t>
  </si>
  <si>
    <t>Assurer la sécurité alimentaire</t>
  </si>
  <si>
    <r>
      <t>Tableau 3- 12</t>
    </r>
    <r>
      <rPr>
        <b/>
        <sz val="12"/>
        <color theme="1"/>
        <rFont val="Arial Narrow"/>
        <family val="2"/>
      </rPr>
      <t>: Répartition des ménages par région, milieu et le sexe du chef de ménage selon les actions prioritaires des autorités</t>
    </r>
  </si>
  <si>
    <r>
      <t>Tableau 3- 11</t>
    </r>
    <r>
      <rPr>
        <b/>
        <sz val="12"/>
        <color theme="1"/>
        <rFont val="Arial Narrow"/>
        <family val="2"/>
      </rPr>
      <t>: Répartition des ménages par région, milieu et sexe du chef de ménage selon leur opinion sur l’efficacité des actions des autorités en matière de lutte contre la pauvreté (%)</t>
    </r>
  </si>
  <si>
    <r>
      <t>Tableau 3- 10</t>
    </r>
    <r>
      <rPr>
        <b/>
        <sz val="12"/>
        <color theme="1"/>
        <rFont val="Arial Narrow"/>
        <family val="2"/>
      </rPr>
      <t>: Répartition des ménages par région, milieu et sexe du chef de ménage selon leur perception sur le changement de leur niveau de vie (%)</t>
    </r>
  </si>
  <si>
    <t xml:space="preserve">DEPENSES DE CONSOMMATION TRIMESTRIELLE </t>
  </si>
  <si>
    <t>Tableau 4- 1: Dépenses trimestrielles des selon le milieu de résidence (FCFA)</t>
  </si>
  <si>
    <r>
      <t>Tableau 4- 2:</t>
    </r>
    <r>
      <rPr>
        <sz val="12"/>
        <color theme="1"/>
        <rFont val="Arial Narrow"/>
        <family val="2"/>
      </rPr>
      <t> </t>
    </r>
    <r>
      <rPr>
        <b/>
        <sz val="12"/>
        <color theme="1"/>
        <rFont val="Arial Narrow"/>
        <family val="2"/>
      </rPr>
      <t>Proportion des dépenses selon milieu et le mode d’acquisition (%)</t>
    </r>
  </si>
  <si>
    <t>Avril-juin</t>
  </si>
  <si>
    <t>Juillet-septembre</t>
  </si>
  <si>
    <t>Tableau 4- 3: Structure de la consommation des ménages entre juin – septembre 2019 selon le mode d’acquisition (%)</t>
  </si>
  <si>
    <t> Fonction</t>
  </si>
  <si>
    <t>Part des dépenses des fonctions de consommation en Juillet – Septembre 2020 selon le milieu de résidence</t>
  </si>
  <si>
    <t>Part des dépenses des fonctions de consommation en Avril – Juin 2020 selon le milieu de résidence</t>
  </si>
  <si>
    <t>Source : EMOP 2020/2021, passage 2 (juillet-septembre</t>
  </si>
  <si>
    <t>Tableau 4- 4: Part des dépenses par fonctions de consommation selon le milieu de résidence</t>
  </si>
  <si>
    <r>
      <t>Tableau 4- 5: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Dépenses trimestrielles par région et selon le poste (milliards de FCFA)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</si>
</sst>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_-;\-* #,##0.0_-;_-* &quot;-&quot;??_-;_-@_-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i/>
      <sz val="12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i/>
      <sz val="12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i/>
      <u/>
      <sz val="12"/>
      <color theme="1"/>
      <name val="Arial Narrow"/>
      <family val="2"/>
    </font>
    <font>
      <b/>
      <i/>
      <u/>
      <sz val="12"/>
      <color rgb="FF000000"/>
      <name val="Arial Narrow"/>
      <family val="2"/>
    </font>
    <font>
      <sz val="11"/>
      <color theme="1"/>
      <name val="Times New Roman"/>
      <family val="1"/>
    </font>
    <font>
      <b/>
      <i/>
      <u/>
      <sz val="11"/>
      <color rgb="FF000000"/>
      <name val="Arial Narrow"/>
      <family val="2"/>
    </font>
    <font>
      <b/>
      <i/>
      <u/>
      <sz val="11"/>
      <color rgb="FFFFFFFF"/>
      <name val="Arial Narrow"/>
      <family val="2"/>
    </font>
    <font>
      <b/>
      <i/>
      <u/>
      <sz val="11"/>
      <color theme="1"/>
      <name val="Arial Narrow"/>
      <family val="2"/>
    </font>
    <font>
      <sz val="10"/>
      <color theme="1"/>
      <name val="Arial"/>
      <family val="2"/>
    </font>
    <font>
      <i/>
      <sz val="10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 style="medium">
        <color indexed="64"/>
      </bottom>
      <diagonal/>
    </border>
    <border>
      <left style="medium">
        <color rgb="FFFFFFFF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/>
      <bottom style="thick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thick">
        <color theme="1"/>
      </left>
      <right style="medium">
        <color indexed="64"/>
      </right>
      <top style="medium">
        <color indexed="64"/>
      </top>
      <bottom style="thick">
        <color theme="1"/>
      </bottom>
      <diagonal/>
    </border>
    <border>
      <left/>
      <right style="medium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</cellStyleXfs>
  <cellXfs count="296">
    <xf numFmtId="0" fontId="0" fillId="0" borderId="0" xfId="0"/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4" fillId="0" borderId="0" xfId="0" applyFont="1" applyAlignment="1">
      <alignment horizontal="justify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0" xfId="0" applyFont="1"/>
    <xf numFmtId="0" fontId="13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22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15" fillId="0" borderId="0" xfId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23" fillId="0" borderId="0" xfId="0" applyFont="1"/>
    <xf numFmtId="0" fontId="22" fillId="0" borderId="0" xfId="2" applyFont="1" applyAlignment="1"/>
    <xf numFmtId="0" fontId="23" fillId="0" borderId="0" xfId="0" applyFont="1" applyAlignment="1">
      <alignment wrapText="1"/>
    </xf>
    <xf numFmtId="3" fontId="24" fillId="0" borderId="0" xfId="2" applyNumberFormat="1" applyFont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4" fillId="0" borderId="0" xfId="2" applyFont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2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10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16" fillId="0" borderId="6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0" fillId="0" borderId="0" xfId="0" applyFont="1"/>
    <xf numFmtId="0" fontId="0" fillId="0" borderId="0" xfId="0" applyBorder="1"/>
    <xf numFmtId="0" fontId="9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9" fillId="4" borderId="36" xfId="0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9" fillId="4" borderId="37" xfId="0" applyFont="1" applyFill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9" fillId="4" borderId="38" xfId="0" applyFont="1" applyFill="1" applyBorder="1" applyAlignment="1">
      <alignment horizontal="center" vertical="center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9" fillId="4" borderId="42" xfId="0" applyFont="1" applyFill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9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10" fillId="4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indent="6"/>
    </xf>
    <xf numFmtId="0" fontId="12" fillId="0" borderId="7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/>
    </xf>
    <xf numFmtId="0" fontId="10" fillId="7" borderId="4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3" fontId="12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4" fontId="18" fillId="0" borderId="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7" fillId="7" borderId="6" xfId="0" applyFont="1" applyFill="1" applyBorder="1" applyAlignment="1">
      <alignment vertical="center"/>
    </xf>
    <xf numFmtId="0" fontId="7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left" vertical="center" wrapText="1" indent="1"/>
    </xf>
    <xf numFmtId="0" fontId="6" fillId="7" borderId="6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2" fillId="0" borderId="0" xfId="0" applyFont="1"/>
    <xf numFmtId="0" fontId="10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54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3" fillId="0" borderId="54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11" fillId="0" borderId="51" xfId="0" applyFont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0" fontId="10" fillId="0" borderId="57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167" fontId="12" fillId="0" borderId="26" xfId="3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7" xfId="1" applyBorder="1" applyAlignment="1">
      <alignment horizontal="center" vertical="center"/>
    </xf>
    <xf numFmtId="0" fontId="33" fillId="0" borderId="4" xfId="0" applyFont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8" borderId="55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vertical="center"/>
    </xf>
    <xf numFmtId="0" fontId="9" fillId="8" borderId="18" xfId="0" applyFont="1" applyFill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9" fillId="8" borderId="55" xfId="0" applyFont="1" applyFill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9" fillId="8" borderId="56" xfId="0" applyFont="1" applyFill="1" applyBorder="1" applyAlignment="1">
      <alignment vertical="center"/>
    </xf>
    <xf numFmtId="0" fontId="9" fillId="8" borderId="29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18" fillId="0" borderId="59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54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4" fillId="0" borderId="54" xfId="0" applyFont="1" applyBorder="1" applyAlignment="1">
      <alignment vertical="center"/>
    </xf>
    <xf numFmtId="0" fontId="34" fillId="0" borderId="26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19" fillId="0" borderId="50" xfId="0" applyFont="1" applyBorder="1" applyAlignment="1">
      <alignment vertical="center"/>
    </xf>
    <xf numFmtId="0" fontId="19" fillId="0" borderId="51" xfId="0" applyFont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60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6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right" vertical="center"/>
    </xf>
    <xf numFmtId="0" fontId="10" fillId="6" borderId="26" xfId="0" applyFont="1" applyFill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6" borderId="28" xfId="0" applyFont="1" applyFill="1" applyBorder="1" applyAlignment="1">
      <alignment vertical="center"/>
    </xf>
    <xf numFmtId="0" fontId="10" fillId="6" borderId="29" xfId="0" applyFont="1" applyFill="1" applyBorder="1" applyAlignment="1">
      <alignment vertical="center"/>
    </xf>
    <xf numFmtId="0" fontId="10" fillId="6" borderId="23" xfId="0" applyFont="1" applyFill="1" applyBorder="1" applyAlignment="1">
      <alignment vertical="center"/>
    </xf>
    <xf numFmtId="4" fontId="9" fillId="0" borderId="26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</cellXfs>
  <cellStyles count="4">
    <cellStyle name="Lien hypertexte" xfId="1" builtinId="8"/>
    <cellStyle name="Milliers" xfId="3" builtinId="3"/>
    <cellStyle name="Normal" xfId="0" builtinId="0"/>
    <cellStyle name="Normal_ELIM Resultats bruts version finale 21" xfId="2" xr:uid="{A95A55DB-E9AD-4A70-81A5-C2D23A814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5</xdr:col>
      <xdr:colOff>523875</xdr:colOff>
      <xdr:row>8</xdr:row>
      <xdr:rowOff>76200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7F4B243-ECC4-427F-A320-89B8DA3F1D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0"/>
          <a:ext cx="168592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29</xdr:row>
      <xdr:rowOff>57150</xdr:rowOff>
    </xdr:from>
    <xdr:to>
      <xdr:col>12</xdr:col>
      <xdr:colOff>361950</xdr:colOff>
      <xdr:row>34</xdr:row>
      <xdr:rowOff>19050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D0BF0D2-D0E4-4EFC-B931-C9207073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581650"/>
          <a:ext cx="91249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304799</xdr:colOff>
      <xdr:row>8</xdr:row>
      <xdr:rowOff>57150</xdr:rowOff>
    </xdr:from>
    <xdr:to>
      <xdr:col>8</xdr:col>
      <xdr:colOff>238124</xdr:colOff>
      <xdr:row>25</xdr:row>
      <xdr:rowOff>142875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EA045C4-8F6F-48B4-9146-E78105F6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581150"/>
          <a:ext cx="6029325" cy="3324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AC7-8E33-46B5-9C63-B5C7673A03FC}">
  <dimension ref="A1:I40"/>
  <sheetViews>
    <sheetView workbookViewId="0">
      <selection activeCell="K14" sqref="K14"/>
    </sheetView>
  </sheetViews>
  <sheetFormatPr baseColWidth="10" defaultRowHeight="15" x14ac:dyDescent="0.25"/>
  <sheetData>
    <row r="1" spans="1:9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9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9" x14ac:dyDescent="0.25">
      <c r="A3" s="62"/>
      <c r="B3" s="62"/>
      <c r="C3" s="62"/>
      <c r="D3" s="62"/>
      <c r="E3" s="62"/>
      <c r="F3" s="62"/>
      <c r="G3" s="62"/>
      <c r="H3" s="62"/>
      <c r="I3" s="62"/>
    </row>
    <row r="4" spans="1:9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9" x14ac:dyDescent="0.25">
      <c r="A5" s="62"/>
      <c r="B5" s="62"/>
      <c r="C5" s="62"/>
      <c r="D5" s="62"/>
      <c r="E5" s="62"/>
      <c r="F5" s="62"/>
      <c r="G5" s="62"/>
      <c r="H5" s="62"/>
      <c r="I5" s="62"/>
    </row>
    <row r="6" spans="1:9" x14ac:dyDescent="0.25">
      <c r="A6" s="62"/>
      <c r="B6" s="62"/>
      <c r="C6" s="62"/>
      <c r="D6" s="62"/>
      <c r="E6" s="62"/>
      <c r="F6" s="62"/>
      <c r="G6" s="62"/>
      <c r="H6" s="62"/>
      <c r="I6" s="62"/>
    </row>
    <row r="7" spans="1:9" x14ac:dyDescent="0.25">
      <c r="A7" s="62"/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2"/>
      <c r="B8" s="62"/>
      <c r="C8" s="62"/>
      <c r="D8" s="62"/>
      <c r="E8" s="62"/>
      <c r="F8" s="62"/>
      <c r="G8" s="62"/>
      <c r="H8" s="62"/>
      <c r="I8" s="62"/>
    </row>
    <row r="9" spans="1:9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9" x14ac:dyDescent="0.25">
      <c r="A10" s="62"/>
      <c r="B10" s="62"/>
      <c r="C10" s="62"/>
      <c r="D10" s="62"/>
      <c r="E10" s="62"/>
      <c r="F10" s="62"/>
      <c r="G10" s="62"/>
      <c r="H10" s="62"/>
      <c r="I10" s="62"/>
    </row>
    <row r="11" spans="1:9" x14ac:dyDescent="0.25">
      <c r="A11" s="62"/>
      <c r="B11" s="62"/>
      <c r="C11" s="62"/>
      <c r="D11" s="62"/>
      <c r="E11" s="62"/>
      <c r="F11" s="62"/>
      <c r="G11" s="62"/>
      <c r="H11" s="62"/>
      <c r="I11" s="62"/>
    </row>
    <row r="12" spans="1:9" x14ac:dyDescent="0.25">
      <c r="A12" s="62"/>
      <c r="B12" s="62"/>
      <c r="C12" s="62"/>
      <c r="D12" s="62"/>
      <c r="E12" s="62"/>
      <c r="F12" s="62"/>
      <c r="G12" s="62"/>
      <c r="H12" s="62"/>
      <c r="I12" s="62"/>
    </row>
    <row r="13" spans="1:9" x14ac:dyDescent="0.25">
      <c r="A13" s="62"/>
      <c r="B13" s="62"/>
      <c r="C13" s="62"/>
      <c r="D13" s="62"/>
      <c r="E13" s="62"/>
      <c r="F13" s="62"/>
      <c r="G13" s="62"/>
      <c r="H13" s="62"/>
      <c r="I13" s="62"/>
    </row>
    <row r="14" spans="1:9" x14ac:dyDescent="0.25">
      <c r="A14" s="62"/>
      <c r="B14" s="62"/>
      <c r="C14" s="62"/>
      <c r="D14" s="62"/>
      <c r="E14" s="62"/>
      <c r="F14" s="62"/>
      <c r="G14" s="62"/>
      <c r="H14" s="62"/>
      <c r="I14" s="62"/>
    </row>
    <row r="15" spans="1:9" x14ac:dyDescent="0.25">
      <c r="A15" s="62"/>
      <c r="B15" s="62"/>
      <c r="C15" s="62"/>
      <c r="D15" s="62"/>
      <c r="E15" s="62"/>
      <c r="F15" s="62"/>
      <c r="G15" s="62"/>
      <c r="H15" s="62"/>
      <c r="I15" s="62"/>
    </row>
    <row r="16" spans="1:9" x14ac:dyDescent="0.25">
      <c r="A16" s="62"/>
      <c r="B16" s="62"/>
      <c r="C16" s="62"/>
      <c r="D16" s="62"/>
      <c r="E16" s="62"/>
      <c r="F16" s="62"/>
      <c r="G16" s="62"/>
      <c r="H16" s="62"/>
      <c r="I16" s="62"/>
    </row>
    <row r="17" spans="1:9" x14ac:dyDescent="0.25">
      <c r="A17" s="62"/>
      <c r="B17" s="62"/>
      <c r="C17" s="62"/>
      <c r="D17" s="62"/>
      <c r="E17" s="62"/>
      <c r="F17" s="62"/>
      <c r="G17" s="62"/>
      <c r="H17" s="62"/>
      <c r="I17" s="62"/>
    </row>
    <row r="18" spans="1:9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9" x14ac:dyDescent="0.25">
      <c r="A19" s="62"/>
      <c r="B19" s="62"/>
      <c r="C19" s="62"/>
      <c r="D19" s="62"/>
      <c r="E19" s="62"/>
      <c r="F19" s="62"/>
      <c r="G19" s="62"/>
      <c r="H19" s="62"/>
      <c r="I19" s="62"/>
    </row>
    <row r="20" spans="1:9" x14ac:dyDescent="0.25">
      <c r="A20" s="62"/>
      <c r="B20" s="62"/>
      <c r="C20" s="62"/>
      <c r="D20" s="62"/>
      <c r="E20" s="62"/>
      <c r="F20" s="62"/>
      <c r="G20" s="62"/>
      <c r="H20" s="62"/>
      <c r="I20" s="62"/>
    </row>
    <row r="21" spans="1:9" x14ac:dyDescent="0.25">
      <c r="A21" s="62"/>
      <c r="B21" s="62"/>
      <c r="C21" s="62"/>
      <c r="D21" s="62"/>
      <c r="E21" s="62"/>
      <c r="F21" s="62"/>
      <c r="G21" s="62"/>
      <c r="H21" s="62"/>
      <c r="I21" s="62"/>
    </row>
    <row r="22" spans="1:9" x14ac:dyDescent="0.25">
      <c r="A22" s="62"/>
      <c r="B22" s="62"/>
      <c r="C22" s="62"/>
      <c r="D22" s="62"/>
      <c r="E22" s="62"/>
      <c r="F22" s="62"/>
      <c r="G22" s="62"/>
      <c r="H22" s="62"/>
      <c r="I22" s="62"/>
    </row>
    <row r="23" spans="1:9" x14ac:dyDescent="0.25">
      <c r="A23" s="62"/>
      <c r="B23" s="62"/>
      <c r="C23" s="62"/>
      <c r="D23" s="62"/>
      <c r="E23" s="62"/>
      <c r="F23" s="62"/>
      <c r="G23" s="62"/>
      <c r="H23" s="62"/>
      <c r="I23" s="62"/>
    </row>
    <row r="24" spans="1:9" x14ac:dyDescent="0.25">
      <c r="A24" s="62"/>
      <c r="B24" s="62"/>
      <c r="C24" s="62"/>
      <c r="D24" s="62"/>
      <c r="E24" s="62"/>
      <c r="F24" s="62"/>
      <c r="G24" s="62"/>
      <c r="H24" s="62"/>
      <c r="I24" s="62"/>
    </row>
    <row r="25" spans="1:9" x14ac:dyDescent="0.25">
      <c r="A25" s="62"/>
      <c r="B25" s="62"/>
      <c r="C25" s="62"/>
      <c r="D25" s="62"/>
      <c r="E25" s="62"/>
      <c r="F25" s="62"/>
      <c r="G25" s="62"/>
      <c r="H25" s="62"/>
      <c r="I25" s="62"/>
    </row>
    <row r="26" spans="1:9" x14ac:dyDescent="0.25">
      <c r="A26" s="62"/>
      <c r="B26" s="62"/>
      <c r="C26" s="62"/>
      <c r="D26" s="62"/>
      <c r="E26" s="62"/>
      <c r="F26" s="62"/>
      <c r="G26" s="62"/>
      <c r="H26" s="62"/>
      <c r="I26" s="62"/>
    </row>
    <row r="27" spans="1:9" x14ac:dyDescent="0.25">
      <c r="A27" s="62"/>
      <c r="B27" s="62"/>
      <c r="C27" s="62"/>
      <c r="D27" s="62"/>
      <c r="E27" s="62"/>
      <c r="F27" s="62"/>
      <c r="G27" s="62"/>
      <c r="H27" s="62"/>
      <c r="I27" s="62"/>
    </row>
    <row r="28" spans="1:9" x14ac:dyDescent="0.25">
      <c r="A28" s="62"/>
      <c r="B28" s="62"/>
      <c r="C28" s="62"/>
      <c r="D28" s="62"/>
      <c r="E28" s="62"/>
      <c r="F28" s="62"/>
      <c r="G28" s="62"/>
      <c r="H28" s="62"/>
      <c r="I28" s="62"/>
    </row>
    <row r="29" spans="1:9" x14ac:dyDescent="0.25">
      <c r="A29" s="62"/>
      <c r="B29" s="62"/>
      <c r="C29" s="62"/>
      <c r="D29" s="62"/>
      <c r="E29" s="62"/>
      <c r="F29" s="62"/>
      <c r="G29" s="62"/>
      <c r="H29" s="62"/>
      <c r="I29" s="62"/>
    </row>
    <row r="30" spans="1:9" x14ac:dyDescent="0.25">
      <c r="A30" s="62"/>
      <c r="B30" s="62"/>
      <c r="C30" s="62"/>
      <c r="D30" s="62"/>
      <c r="E30" s="62"/>
      <c r="F30" s="62"/>
      <c r="G30" s="62"/>
      <c r="H30" s="62"/>
      <c r="I30" s="62"/>
    </row>
    <row r="31" spans="1:9" x14ac:dyDescent="0.25">
      <c r="A31" s="62"/>
      <c r="B31" s="62"/>
      <c r="C31" s="62"/>
      <c r="D31" s="62"/>
      <c r="E31" s="62"/>
      <c r="F31" s="62"/>
      <c r="G31" s="62"/>
      <c r="H31" s="62"/>
      <c r="I31" s="62"/>
    </row>
    <row r="32" spans="1:9" x14ac:dyDescent="0.25">
      <c r="A32" s="62"/>
      <c r="B32" s="62"/>
      <c r="C32" s="62"/>
      <c r="D32" s="62"/>
      <c r="E32" s="62"/>
      <c r="F32" s="62"/>
      <c r="G32" s="62"/>
      <c r="H32" s="62"/>
      <c r="I32" s="62"/>
    </row>
    <row r="33" spans="1:9" x14ac:dyDescent="0.25">
      <c r="A33" s="62"/>
      <c r="B33" s="62"/>
      <c r="C33" s="62"/>
      <c r="D33" s="62"/>
      <c r="E33" s="62"/>
      <c r="F33" s="62"/>
      <c r="G33" s="62"/>
      <c r="H33" s="62"/>
      <c r="I33" s="62"/>
    </row>
    <row r="34" spans="1:9" x14ac:dyDescent="0.25">
      <c r="A34" s="62"/>
      <c r="B34" s="62"/>
      <c r="C34" s="62"/>
      <c r="D34" s="62"/>
      <c r="E34" s="62"/>
      <c r="F34" s="62"/>
      <c r="G34" s="62"/>
      <c r="H34" s="62"/>
      <c r="I34" s="62"/>
    </row>
    <row r="35" spans="1:9" x14ac:dyDescent="0.25">
      <c r="A35" s="62"/>
      <c r="B35" s="62"/>
      <c r="C35" s="62"/>
      <c r="D35" s="62"/>
      <c r="E35" s="62"/>
      <c r="F35" s="62"/>
      <c r="G35" s="62"/>
      <c r="H35" s="62"/>
      <c r="I35" s="62"/>
    </row>
    <row r="36" spans="1:9" x14ac:dyDescent="0.25">
      <c r="A36" s="62"/>
      <c r="B36" s="62"/>
      <c r="C36" s="62"/>
      <c r="D36" s="62"/>
      <c r="E36" s="62"/>
      <c r="F36" s="62"/>
      <c r="G36" s="62"/>
      <c r="H36" s="62"/>
      <c r="I36" s="62"/>
    </row>
    <row r="37" spans="1:9" x14ac:dyDescent="0.25">
      <c r="A37" s="62"/>
      <c r="B37" s="62"/>
      <c r="C37" s="62"/>
      <c r="D37" s="62"/>
      <c r="E37" s="62"/>
      <c r="F37" s="62"/>
      <c r="G37" s="62"/>
      <c r="H37" s="62"/>
      <c r="I37" s="62"/>
    </row>
    <row r="38" spans="1:9" x14ac:dyDescent="0.25">
      <c r="A38" s="62"/>
      <c r="B38" s="62"/>
      <c r="C38" s="62"/>
      <c r="D38" s="62"/>
      <c r="E38" s="62"/>
      <c r="F38" s="62"/>
      <c r="G38" s="62"/>
      <c r="H38" s="62"/>
      <c r="I38" s="62"/>
    </row>
    <row r="39" spans="1:9" x14ac:dyDescent="0.25">
      <c r="A39" s="62"/>
      <c r="B39" s="62"/>
      <c r="C39" s="62"/>
      <c r="D39" s="62"/>
      <c r="E39" s="62"/>
      <c r="F39" s="62"/>
      <c r="G39" s="62"/>
      <c r="H39" s="62"/>
      <c r="I39" s="62"/>
    </row>
    <row r="40" spans="1:9" x14ac:dyDescent="0.25">
      <c r="A40" s="62"/>
      <c r="B40" s="62"/>
      <c r="C40" s="62"/>
      <c r="D40" s="62"/>
      <c r="E40" s="62"/>
      <c r="F40" s="62"/>
      <c r="G40" s="62"/>
      <c r="H40" s="62"/>
      <c r="I40" s="62"/>
    </row>
  </sheetData>
  <mergeCells count="1">
    <mergeCell ref="A1:I4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FB31-0FC2-418C-971C-6C36FFE4FD26}">
  <dimension ref="A2:B23"/>
  <sheetViews>
    <sheetView workbookViewId="0">
      <selection activeCell="E13" sqref="E13"/>
    </sheetView>
  </sheetViews>
  <sheetFormatPr baseColWidth="10" defaultRowHeight="15" x14ac:dyDescent="0.25"/>
  <cols>
    <col min="1" max="1" width="35.42578125" customWidth="1"/>
    <col min="2" max="2" width="49.42578125" customWidth="1"/>
  </cols>
  <sheetData>
    <row r="2" spans="1:2" ht="16.5" thickBot="1" x14ac:dyDescent="0.3">
      <c r="A2" s="161" t="s">
        <v>126</v>
      </c>
    </row>
    <row r="3" spans="1:2" ht="111" thickBot="1" x14ac:dyDescent="0.3">
      <c r="A3" s="43"/>
      <c r="B3" s="162" t="s">
        <v>124</v>
      </c>
    </row>
    <row r="4" spans="1:2" ht="16.5" thickBot="1" x14ac:dyDescent="0.3">
      <c r="A4" s="163" t="s">
        <v>0</v>
      </c>
      <c r="B4" s="124"/>
    </row>
    <row r="5" spans="1:2" ht="16.5" thickBot="1" x14ac:dyDescent="0.3">
      <c r="A5" s="42" t="s">
        <v>1</v>
      </c>
      <c r="B5" s="23">
        <v>4</v>
      </c>
    </row>
    <row r="6" spans="1:2" ht="16.5" thickBot="1" x14ac:dyDescent="0.3">
      <c r="A6" s="42" t="s">
        <v>2</v>
      </c>
      <c r="B6" s="23">
        <v>3.2</v>
      </c>
    </row>
    <row r="7" spans="1:2" ht="16.5" thickBot="1" x14ac:dyDescent="0.3">
      <c r="A7" s="42" t="s">
        <v>3</v>
      </c>
      <c r="B7" s="23">
        <v>5.8</v>
      </c>
    </row>
    <row r="8" spans="1:2" ht="16.5" thickBot="1" x14ac:dyDescent="0.3">
      <c r="A8" s="42" t="s">
        <v>4</v>
      </c>
      <c r="B8" s="23">
        <v>10</v>
      </c>
    </row>
    <row r="9" spans="1:2" ht="16.5" thickBot="1" x14ac:dyDescent="0.3">
      <c r="A9" s="42" t="s">
        <v>5</v>
      </c>
      <c r="B9" s="23">
        <v>6.8</v>
      </c>
    </row>
    <row r="10" spans="1:2" ht="16.5" thickBot="1" x14ac:dyDescent="0.3">
      <c r="A10" s="42" t="s">
        <v>6</v>
      </c>
      <c r="B10" s="23">
        <v>27.6</v>
      </c>
    </row>
    <row r="11" spans="1:2" ht="16.5" thickBot="1" x14ac:dyDescent="0.3">
      <c r="A11" s="42" t="s">
        <v>7</v>
      </c>
      <c r="B11" s="23">
        <v>5.5</v>
      </c>
    </row>
    <row r="12" spans="1:2" ht="16.5" thickBot="1" x14ac:dyDescent="0.3">
      <c r="A12" s="42" t="s">
        <v>8</v>
      </c>
      <c r="B12" s="23">
        <v>17.8</v>
      </c>
    </row>
    <row r="13" spans="1:2" ht="16.5" thickBot="1" x14ac:dyDescent="0.3">
      <c r="A13" s="42" t="s">
        <v>9</v>
      </c>
      <c r="B13" s="23">
        <v>36.299999999999997</v>
      </c>
    </row>
    <row r="14" spans="1:2" ht="16.5" thickBot="1" x14ac:dyDescent="0.3">
      <c r="A14" s="163" t="s">
        <v>10</v>
      </c>
      <c r="B14" s="124"/>
    </row>
    <row r="15" spans="1:2" ht="16.5" thickBot="1" x14ac:dyDescent="0.3">
      <c r="A15" s="42" t="s">
        <v>11</v>
      </c>
      <c r="B15" s="23">
        <v>19.600000000000001</v>
      </c>
    </row>
    <row r="16" spans="1:2" ht="16.5" thickBot="1" x14ac:dyDescent="0.3">
      <c r="A16" s="42" t="s">
        <v>80</v>
      </c>
      <c r="B16" s="23">
        <v>36.299999999999997</v>
      </c>
    </row>
    <row r="17" spans="1:2" ht="16.5" thickBot="1" x14ac:dyDescent="0.3">
      <c r="A17" s="42" t="s">
        <v>81</v>
      </c>
      <c r="B17" s="23">
        <v>6.5</v>
      </c>
    </row>
    <row r="18" spans="1:2" ht="16.5" thickBot="1" x14ac:dyDescent="0.3">
      <c r="A18" s="42" t="s">
        <v>12</v>
      </c>
      <c r="B18" s="23">
        <v>8.1999999999999993</v>
      </c>
    </row>
    <row r="19" spans="1:2" ht="16.5" thickBot="1" x14ac:dyDescent="0.3">
      <c r="A19" s="163" t="s">
        <v>13</v>
      </c>
      <c r="B19" s="124"/>
    </row>
    <row r="20" spans="1:2" ht="16.5" thickBot="1" x14ac:dyDescent="0.3">
      <c r="A20" s="42" t="s">
        <v>17</v>
      </c>
      <c r="B20" s="23">
        <v>11.1</v>
      </c>
    </row>
    <row r="21" spans="1:2" ht="16.5" thickBot="1" x14ac:dyDescent="0.3">
      <c r="A21" s="42" t="s">
        <v>104</v>
      </c>
      <c r="B21" s="23">
        <v>10.8</v>
      </c>
    </row>
    <row r="22" spans="1:2" ht="16.5" thickBot="1" x14ac:dyDescent="0.3">
      <c r="A22" s="159" t="s">
        <v>125</v>
      </c>
      <c r="B22" s="29">
        <v>11</v>
      </c>
    </row>
    <row r="23" spans="1:2" ht="15.75" x14ac:dyDescent="0.25">
      <c r="A23" s="108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116E-7527-4A1E-9FCB-FD438BEEB3A6}">
  <dimension ref="A2:G13"/>
  <sheetViews>
    <sheetView workbookViewId="0">
      <selection activeCell="B18" sqref="B18"/>
    </sheetView>
  </sheetViews>
  <sheetFormatPr baseColWidth="10" defaultRowHeight="15" x14ac:dyDescent="0.25"/>
  <cols>
    <col min="1" max="1" width="36.42578125" customWidth="1"/>
    <col min="2" max="2" width="58.140625" customWidth="1"/>
  </cols>
  <sheetData>
    <row r="2" spans="1:7" ht="16.5" thickBot="1" x14ac:dyDescent="0.3">
      <c r="A2" s="165" t="s">
        <v>136</v>
      </c>
      <c r="B2" s="165"/>
      <c r="C2" s="165"/>
      <c r="D2" s="165"/>
      <c r="E2" s="165"/>
      <c r="F2" s="165"/>
      <c r="G2" s="165"/>
    </row>
    <row r="3" spans="1:7" ht="16.5" thickBot="1" x14ac:dyDescent="0.3">
      <c r="A3" s="164" t="s">
        <v>127</v>
      </c>
      <c r="B3" s="22" t="s">
        <v>15</v>
      </c>
    </row>
    <row r="4" spans="1:7" ht="16.5" thickBot="1" x14ac:dyDescent="0.3">
      <c r="A4" s="18" t="s">
        <v>128</v>
      </c>
      <c r="B4" s="7">
        <v>68.900000000000006</v>
      </c>
    </row>
    <row r="5" spans="1:7" ht="16.5" thickBot="1" x14ac:dyDescent="0.3">
      <c r="A5" s="18" t="s">
        <v>129</v>
      </c>
      <c r="B5" s="7">
        <v>61</v>
      </c>
    </row>
    <row r="6" spans="1:7" ht="16.5" thickBot="1" x14ac:dyDescent="0.3">
      <c r="A6" s="18" t="s">
        <v>130</v>
      </c>
      <c r="B6" s="7">
        <v>8.6</v>
      </c>
    </row>
    <row r="7" spans="1:7" ht="16.5" thickBot="1" x14ac:dyDescent="0.3">
      <c r="A7" s="18" t="s">
        <v>131</v>
      </c>
      <c r="B7" s="7">
        <v>7.9</v>
      </c>
    </row>
    <row r="8" spans="1:7" ht="16.5" thickBot="1" x14ac:dyDescent="0.3">
      <c r="A8" s="18" t="s">
        <v>132</v>
      </c>
      <c r="B8" s="7">
        <v>4.4000000000000004</v>
      </c>
    </row>
    <row r="9" spans="1:7" ht="16.5" thickBot="1" x14ac:dyDescent="0.3">
      <c r="A9" s="18" t="s">
        <v>133</v>
      </c>
      <c r="B9" s="7">
        <v>3.3</v>
      </c>
    </row>
    <row r="10" spans="1:7" ht="16.5" thickBot="1" x14ac:dyDescent="0.3">
      <c r="A10" s="18" t="s">
        <v>134</v>
      </c>
      <c r="B10" s="7">
        <v>1</v>
      </c>
    </row>
    <row r="11" spans="1:7" ht="16.5" thickBot="1" x14ac:dyDescent="0.3">
      <c r="A11" s="18" t="s">
        <v>135</v>
      </c>
      <c r="B11" s="7">
        <v>0.5</v>
      </c>
    </row>
    <row r="12" spans="1:7" ht="16.5" thickBot="1" x14ac:dyDescent="0.3">
      <c r="A12" s="18" t="s">
        <v>18</v>
      </c>
      <c r="B12" s="7">
        <v>0.4</v>
      </c>
    </row>
    <row r="13" spans="1:7" ht="15.75" x14ac:dyDescent="0.25">
      <c r="A13" s="108" t="s">
        <v>85</v>
      </c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9F50-049A-4D6C-8C2D-A3AA45E74F6E}">
  <dimension ref="A2:I27"/>
  <sheetViews>
    <sheetView workbookViewId="0">
      <selection activeCell="J8" sqref="J8"/>
    </sheetView>
  </sheetViews>
  <sheetFormatPr baseColWidth="10" defaultRowHeight="15" x14ac:dyDescent="0.25"/>
  <cols>
    <col min="1" max="1" width="25" customWidth="1"/>
    <col min="2" max="2" width="18.7109375" customWidth="1"/>
  </cols>
  <sheetData>
    <row r="2" spans="1:9" ht="38.25" customHeight="1" thickBot="1" x14ac:dyDescent="0.3">
      <c r="A2" s="170" t="s">
        <v>141</v>
      </c>
      <c r="B2" s="170"/>
      <c r="C2" s="170"/>
      <c r="D2" s="170"/>
      <c r="E2" s="170"/>
      <c r="F2" s="170"/>
      <c r="G2" s="170"/>
      <c r="H2" s="170"/>
    </row>
    <row r="3" spans="1:9" ht="15.75" customHeight="1" x14ac:dyDescent="0.25">
      <c r="A3" s="99"/>
      <c r="B3" s="101" t="s">
        <v>137</v>
      </c>
      <c r="C3" s="101" t="s">
        <v>138</v>
      </c>
      <c r="D3" s="101" t="s">
        <v>128</v>
      </c>
      <c r="E3" s="101" t="s">
        <v>139</v>
      </c>
      <c r="F3" s="101" t="s">
        <v>140</v>
      </c>
      <c r="G3" s="101" t="s">
        <v>18</v>
      </c>
      <c r="H3" s="32"/>
      <c r="I3" s="33"/>
    </row>
    <row r="4" spans="1:9" ht="15.75" thickBot="1" x14ac:dyDescent="0.3">
      <c r="A4" s="125"/>
      <c r="B4" s="166"/>
      <c r="C4" s="166"/>
      <c r="D4" s="166"/>
      <c r="E4" s="166"/>
      <c r="F4" s="166"/>
      <c r="G4" s="166"/>
      <c r="H4" s="24"/>
      <c r="I4" s="33"/>
    </row>
    <row r="5" spans="1:9" ht="16.5" thickBot="1" x14ac:dyDescent="0.3">
      <c r="A5" s="167" t="s">
        <v>0</v>
      </c>
      <c r="B5" s="168"/>
      <c r="C5" s="168"/>
      <c r="D5" s="168"/>
      <c r="E5" s="168"/>
      <c r="F5" s="168"/>
      <c r="G5" s="169"/>
      <c r="H5" s="33"/>
      <c r="I5" s="33"/>
    </row>
    <row r="6" spans="1:9" ht="16.5" thickBot="1" x14ac:dyDescent="0.3">
      <c r="A6" s="42" t="s">
        <v>1</v>
      </c>
      <c r="B6" s="23">
        <v>84.2</v>
      </c>
      <c r="C6" s="23">
        <v>13.6</v>
      </c>
      <c r="D6" s="23">
        <v>1.3</v>
      </c>
      <c r="E6" s="23">
        <v>0.2</v>
      </c>
      <c r="F6" s="23">
        <v>0.1</v>
      </c>
      <c r="G6" s="23">
        <v>0.6</v>
      </c>
      <c r="H6" s="33"/>
      <c r="I6" s="33"/>
    </row>
    <row r="7" spans="1:9" ht="16.5" thickBot="1" x14ac:dyDescent="0.3">
      <c r="A7" s="42" t="s">
        <v>2</v>
      </c>
      <c r="B7" s="23">
        <v>56.2</v>
      </c>
      <c r="C7" s="23">
        <v>43.7</v>
      </c>
      <c r="D7" s="23">
        <v>0.1</v>
      </c>
      <c r="E7" s="23">
        <v>0</v>
      </c>
      <c r="F7" s="23">
        <v>0</v>
      </c>
      <c r="G7" s="23">
        <v>0</v>
      </c>
      <c r="H7" s="33"/>
      <c r="I7" s="33"/>
    </row>
    <row r="8" spans="1:9" ht="16.5" thickBot="1" x14ac:dyDescent="0.3">
      <c r="A8" s="42" t="s">
        <v>3</v>
      </c>
      <c r="B8" s="23">
        <v>89</v>
      </c>
      <c r="C8" s="23">
        <v>4.4000000000000004</v>
      </c>
      <c r="D8" s="23">
        <v>3.5</v>
      </c>
      <c r="E8" s="23">
        <v>0</v>
      </c>
      <c r="F8" s="23">
        <v>0.2</v>
      </c>
      <c r="G8" s="23">
        <v>3.7</v>
      </c>
      <c r="H8" s="33"/>
      <c r="I8" s="33"/>
    </row>
    <row r="9" spans="1:9" ht="16.5" thickBot="1" x14ac:dyDescent="0.3">
      <c r="A9" s="42" t="s">
        <v>4</v>
      </c>
      <c r="B9" s="23">
        <v>85.5</v>
      </c>
      <c r="C9" s="23">
        <v>12.6</v>
      </c>
      <c r="D9" s="23">
        <v>1.1000000000000001</v>
      </c>
      <c r="E9" s="23">
        <v>0</v>
      </c>
      <c r="F9" s="23">
        <v>0.5</v>
      </c>
      <c r="G9" s="23">
        <v>0.7</v>
      </c>
      <c r="H9" s="33"/>
      <c r="I9" s="33"/>
    </row>
    <row r="10" spans="1:9" ht="16.5" thickBot="1" x14ac:dyDescent="0.3">
      <c r="A10" s="42" t="s">
        <v>5</v>
      </c>
      <c r="B10" s="23">
        <v>53.6</v>
      </c>
      <c r="C10" s="23">
        <v>19.100000000000001</v>
      </c>
      <c r="D10" s="23">
        <v>24</v>
      </c>
      <c r="E10" s="23">
        <v>11.2</v>
      </c>
      <c r="F10" s="23">
        <v>0.1</v>
      </c>
      <c r="G10" s="23">
        <v>0.2</v>
      </c>
      <c r="H10" s="33"/>
      <c r="I10" s="33"/>
    </row>
    <row r="11" spans="1:9" ht="16.5" thickBot="1" x14ac:dyDescent="0.3">
      <c r="A11" s="42" t="s">
        <v>6</v>
      </c>
      <c r="B11" s="23">
        <v>43.9</v>
      </c>
      <c r="C11" s="23">
        <v>23.2</v>
      </c>
      <c r="D11" s="23">
        <v>32.1</v>
      </c>
      <c r="E11" s="23">
        <v>1.5</v>
      </c>
      <c r="F11" s="23">
        <v>0</v>
      </c>
      <c r="G11" s="23">
        <v>0</v>
      </c>
      <c r="H11" s="33"/>
      <c r="I11" s="33"/>
    </row>
    <row r="12" spans="1:9" ht="16.5" thickBot="1" x14ac:dyDescent="0.3">
      <c r="A12" s="42" t="s">
        <v>7</v>
      </c>
      <c r="B12" s="23">
        <v>91.8</v>
      </c>
      <c r="C12" s="23">
        <v>8</v>
      </c>
      <c r="D12" s="23">
        <v>0.2</v>
      </c>
      <c r="E12" s="23">
        <v>0</v>
      </c>
      <c r="F12" s="23">
        <v>0</v>
      </c>
      <c r="G12" s="23">
        <v>0</v>
      </c>
      <c r="H12" s="33"/>
      <c r="I12" s="33"/>
    </row>
    <row r="13" spans="1:9" ht="16.5" thickBot="1" x14ac:dyDescent="0.3">
      <c r="A13" s="42" t="s">
        <v>8</v>
      </c>
      <c r="B13" s="23">
        <v>78</v>
      </c>
      <c r="C13" s="23">
        <v>6.2</v>
      </c>
      <c r="D13" s="23">
        <v>15.7</v>
      </c>
      <c r="E13" s="23">
        <v>11.7</v>
      </c>
      <c r="F13" s="23">
        <v>12.4</v>
      </c>
      <c r="G13" s="23">
        <v>0</v>
      </c>
      <c r="H13" s="33"/>
      <c r="I13" s="33"/>
    </row>
    <row r="14" spans="1:9" ht="16.5" thickBot="1" x14ac:dyDescent="0.3">
      <c r="A14" s="42" t="s">
        <v>9</v>
      </c>
      <c r="B14" s="23">
        <v>40.1</v>
      </c>
      <c r="C14" s="23">
        <v>51.9</v>
      </c>
      <c r="D14" s="23">
        <v>19</v>
      </c>
      <c r="E14" s="23">
        <v>0</v>
      </c>
      <c r="F14" s="23">
        <v>0.6</v>
      </c>
      <c r="G14" s="23">
        <v>0</v>
      </c>
      <c r="H14" s="33"/>
      <c r="I14" s="33"/>
    </row>
    <row r="15" spans="1:9" ht="16.5" thickBot="1" x14ac:dyDescent="0.3">
      <c r="A15" s="105" t="s">
        <v>10</v>
      </c>
      <c r="B15" s="106"/>
      <c r="C15" s="106"/>
      <c r="D15" s="106"/>
      <c r="E15" s="106"/>
      <c r="F15" s="106"/>
      <c r="G15" s="107"/>
      <c r="H15" s="33"/>
      <c r="I15" s="33"/>
    </row>
    <row r="16" spans="1:9" ht="16.5" thickBot="1" x14ac:dyDescent="0.3">
      <c r="A16" s="42" t="s">
        <v>11</v>
      </c>
      <c r="B16" s="23">
        <v>54.6</v>
      </c>
      <c r="C16" s="23">
        <v>34.1</v>
      </c>
      <c r="D16" s="23">
        <v>14</v>
      </c>
      <c r="E16" s="23">
        <v>0.6</v>
      </c>
      <c r="F16" s="23">
        <v>0.7</v>
      </c>
      <c r="G16" s="23">
        <v>2</v>
      </c>
      <c r="H16" s="33"/>
      <c r="I16" s="33"/>
    </row>
    <row r="17" spans="1:9" ht="16.5" thickBot="1" x14ac:dyDescent="0.3">
      <c r="A17" s="42" t="s">
        <v>80</v>
      </c>
      <c r="B17" s="23">
        <v>40.1</v>
      </c>
      <c r="C17" s="23">
        <v>51.9</v>
      </c>
      <c r="D17" s="23">
        <v>19</v>
      </c>
      <c r="E17" s="23">
        <v>0</v>
      </c>
      <c r="F17" s="23">
        <v>0.6</v>
      </c>
      <c r="G17" s="23">
        <v>0</v>
      </c>
      <c r="H17" s="33"/>
      <c r="I17" s="33"/>
    </row>
    <row r="18" spans="1:9" ht="16.5" thickBot="1" x14ac:dyDescent="0.3">
      <c r="A18" s="42" t="s">
        <v>81</v>
      </c>
      <c r="B18" s="23">
        <v>65.7</v>
      </c>
      <c r="C18" s="23">
        <v>20.6</v>
      </c>
      <c r="D18" s="23">
        <v>10.1</v>
      </c>
      <c r="E18" s="23">
        <v>1.1000000000000001</v>
      </c>
      <c r="F18" s="23">
        <v>0.8</v>
      </c>
      <c r="G18" s="23">
        <v>3.6</v>
      </c>
      <c r="H18" s="33"/>
      <c r="I18" s="33"/>
    </row>
    <row r="19" spans="1:9" ht="16.5" thickBot="1" x14ac:dyDescent="0.3">
      <c r="A19" s="42" t="s">
        <v>12</v>
      </c>
      <c r="B19" s="23">
        <v>69.900000000000006</v>
      </c>
      <c r="C19" s="23">
        <v>19.3</v>
      </c>
      <c r="D19" s="23">
        <v>9.5</v>
      </c>
      <c r="E19" s="23">
        <v>2.4</v>
      </c>
      <c r="F19" s="23">
        <v>0.1</v>
      </c>
      <c r="G19" s="23">
        <v>0.7</v>
      </c>
      <c r="H19" s="33"/>
      <c r="I19" s="33"/>
    </row>
    <row r="20" spans="1:9" ht="16.5" thickBot="1" x14ac:dyDescent="0.3">
      <c r="A20" s="105" t="s">
        <v>43</v>
      </c>
      <c r="B20" s="106"/>
      <c r="C20" s="106"/>
      <c r="D20" s="106"/>
      <c r="E20" s="106"/>
      <c r="F20" s="106"/>
      <c r="G20" s="107"/>
      <c r="H20" s="33"/>
      <c r="I20" s="33"/>
    </row>
    <row r="21" spans="1:9" ht="16.5" thickBot="1" x14ac:dyDescent="0.3">
      <c r="A21" s="42" t="s">
        <v>29</v>
      </c>
      <c r="B21" s="23">
        <v>68.3</v>
      </c>
      <c r="C21" s="23">
        <v>21.5</v>
      </c>
      <c r="D21" s="23">
        <v>9.4</v>
      </c>
      <c r="E21" s="23">
        <v>2.5</v>
      </c>
      <c r="F21" s="23">
        <v>0.2</v>
      </c>
      <c r="G21" s="23">
        <v>0.8</v>
      </c>
      <c r="H21" s="33"/>
      <c r="I21" s="33"/>
    </row>
    <row r="22" spans="1:9" ht="16.5" thickBot="1" x14ac:dyDescent="0.3">
      <c r="A22" s="42" t="s">
        <v>83</v>
      </c>
      <c r="B22" s="23">
        <v>65.3</v>
      </c>
      <c r="C22" s="23">
        <v>18.5</v>
      </c>
      <c r="D22" s="23">
        <v>15.9</v>
      </c>
      <c r="E22" s="23">
        <v>0.7</v>
      </c>
      <c r="F22" s="23">
        <v>0.3</v>
      </c>
      <c r="G22" s="23">
        <v>1.7</v>
      </c>
      <c r="H22" s="33"/>
      <c r="I22" s="33"/>
    </row>
    <row r="23" spans="1:9" ht="16.5" thickBot="1" x14ac:dyDescent="0.3">
      <c r="A23" s="42" t="s">
        <v>30</v>
      </c>
      <c r="B23" s="23">
        <v>57.4</v>
      </c>
      <c r="C23" s="23">
        <v>38.200000000000003</v>
      </c>
      <c r="D23" s="23">
        <v>7.7</v>
      </c>
      <c r="E23" s="23">
        <v>0</v>
      </c>
      <c r="F23" s="23">
        <v>0.5</v>
      </c>
      <c r="G23" s="23">
        <v>1.1000000000000001</v>
      </c>
      <c r="H23" s="33"/>
      <c r="I23" s="33"/>
    </row>
    <row r="24" spans="1:9" ht="16.5" thickBot="1" x14ac:dyDescent="0.3">
      <c r="A24" s="42" t="s">
        <v>31</v>
      </c>
      <c r="B24" s="23">
        <v>55.6</v>
      </c>
      <c r="C24" s="23">
        <v>35.9</v>
      </c>
      <c r="D24" s="23">
        <v>7.4</v>
      </c>
      <c r="E24" s="23">
        <v>0</v>
      </c>
      <c r="F24" s="23">
        <v>3.4</v>
      </c>
      <c r="G24" s="23">
        <v>0</v>
      </c>
      <c r="H24" s="33"/>
      <c r="I24" s="33"/>
    </row>
    <row r="25" spans="1:9" ht="16.5" thickBot="1" x14ac:dyDescent="0.3">
      <c r="A25" s="44" t="s">
        <v>32</v>
      </c>
      <c r="B25" s="23">
        <v>46.2</v>
      </c>
      <c r="C25" s="23">
        <v>53.8</v>
      </c>
      <c r="D25" s="23">
        <v>0</v>
      </c>
      <c r="E25" s="23">
        <v>0</v>
      </c>
      <c r="F25" s="23">
        <v>0</v>
      </c>
      <c r="G25" s="23">
        <v>0</v>
      </c>
      <c r="H25" s="33"/>
      <c r="I25" s="33"/>
    </row>
    <row r="26" spans="1:9" ht="17.25" thickTop="1" thickBot="1" x14ac:dyDescent="0.3">
      <c r="A26" s="159" t="s">
        <v>14</v>
      </c>
      <c r="B26" s="29">
        <v>67.2</v>
      </c>
      <c r="C26" s="29">
        <v>21.9</v>
      </c>
      <c r="D26" s="29">
        <v>10.3</v>
      </c>
      <c r="E26" s="29">
        <v>2.1</v>
      </c>
      <c r="F26" s="29">
        <v>0.2</v>
      </c>
      <c r="G26" s="29">
        <v>0.9</v>
      </c>
      <c r="H26" s="33"/>
      <c r="I26" s="33"/>
    </row>
    <row r="27" spans="1:9" ht="15.75" x14ac:dyDescent="0.25">
      <c r="A27" s="108" t="s">
        <v>85</v>
      </c>
    </row>
  </sheetData>
  <mergeCells count="11">
    <mergeCell ref="G3:G4"/>
    <mergeCell ref="A5:G5"/>
    <mergeCell ref="A15:G15"/>
    <mergeCell ref="A20:G20"/>
    <mergeCell ref="A2:H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B27D-2DCB-45D3-8D55-A3D9FB11F838}">
  <dimension ref="C8:F14"/>
  <sheetViews>
    <sheetView workbookViewId="0">
      <selection activeCell="L13" sqref="L13"/>
    </sheetView>
  </sheetViews>
  <sheetFormatPr baseColWidth="10" defaultRowHeight="15" x14ac:dyDescent="0.25"/>
  <cols>
    <col min="5" max="5" width="21.5703125" customWidth="1"/>
    <col min="6" max="6" width="22.42578125" customWidth="1"/>
  </cols>
  <sheetData>
    <row r="8" spans="3:6" ht="15.75" customHeight="1" x14ac:dyDescent="0.25">
      <c r="C8" s="70" t="s">
        <v>142</v>
      </c>
      <c r="D8" s="70"/>
      <c r="E8" s="70"/>
      <c r="F8" s="70"/>
    </row>
    <row r="9" spans="3:6" x14ac:dyDescent="0.25">
      <c r="C9" s="70"/>
      <c r="D9" s="70"/>
      <c r="E9" s="70"/>
      <c r="F9" s="70"/>
    </row>
    <row r="10" spans="3:6" x14ac:dyDescent="0.25">
      <c r="C10" s="70"/>
      <c r="D10" s="70"/>
      <c r="E10" s="70"/>
      <c r="F10" s="70"/>
    </row>
    <row r="11" spans="3:6" x14ac:dyDescent="0.25">
      <c r="C11" s="70"/>
      <c r="D11" s="70"/>
      <c r="E11" s="70"/>
      <c r="F11" s="70"/>
    </row>
    <row r="12" spans="3:6" x14ac:dyDescent="0.25">
      <c r="C12" s="70"/>
      <c r="D12" s="70"/>
      <c r="E12" s="70"/>
      <c r="F12" s="70"/>
    </row>
    <row r="13" spans="3:6" x14ac:dyDescent="0.25">
      <c r="C13" s="70"/>
      <c r="D13" s="70"/>
      <c r="E13" s="70"/>
      <c r="F13" s="70"/>
    </row>
    <row r="14" spans="3:6" x14ac:dyDescent="0.25">
      <c r="C14" s="70"/>
      <c r="D14" s="70"/>
      <c r="E14" s="70"/>
      <c r="F14" s="70"/>
    </row>
  </sheetData>
  <mergeCells count="1">
    <mergeCell ref="C8:F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EFDB-2D58-497E-8DBF-6B8482E72BC2}">
  <dimension ref="A1:D20"/>
  <sheetViews>
    <sheetView workbookViewId="0">
      <selection activeCell="B3" sqref="B3:C3"/>
    </sheetView>
  </sheetViews>
  <sheetFormatPr baseColWidth="10" defaultRowHeight="15" x14ac:dyDescent="0.25"/>
  <cols>
    <col min="1" max="1" width="32.5703125" customWidth="1"/>
    <col min="2" max="2" width="24.140625" customWidth="1"/>
    <col min="3" max="3" width="19.5703125" customWidth="1"/>
    <col min="4" max="4" width="19.7109375" customWidth="1"/>
  </cols>
  <sheetData>
    <row r="1" spans="1:4" s="121" customFormat="1" ht="15.75" x14ac:dyDescent="0.25">
      <c r="A1" s="71" t="s">
        <v>143</v>
      </c>
      <c r="B1" s="71"/>
      <c r="C1" s="71"/>
    </row>
    <row r="2" spans="1:4" ht="15.75" thickBot="1" x14ac:dyDescent="0.3"/>
    <row r="3" spans="1:4" ht="48" thickBot="1" x14ac:dyDescent="0.3">
      <c r="A3" s="26"/>
      <c r="B3" s="10" t="s">
        <v>144</v>
      </c>
      <c r="C3" s="10" t="s">
        <v>145</v>
      </c>
      <c r="D3" s="10" t="s">
        <v>146</v>
      </c>
    </row>
    <row r="4" spans="1:4" ht="16.5" thickBot="1" x14ac:dyDescent="0.3">
      <c r="A4" s="73" t="s">
        <v>0</v>
      </c>
      <c r="B4" s="74"/>
      <c r="C4" s="74"/>
      <c r="D4" s="75"/>
    </row>
    <row r="5" spans="1:4" ht="16.5" thickBot="1" x14ac:dyDescent="0.3">
      <c r="A5" s="6" t="s">
        <v>1</v>
      </c>
      <c r="B5" s="17">
        <v>52.5</v>
      </c>
      <c r="C5" s="17">
        <v>1.89</v>
      </c>
      <c r="D5" s="17">
        <v>0.1</v>
      </c>
    </row>
    <row r="6" spans="1:4" ht="16.5" thickBot="1" x14ac:dyDescent="0.3">
      <c r="A6" s="6" t="s">
        <v>2</v>
      </c>
      <c r="B6" s="17">
        <v>18</v>
      </c>
      <c r="C6" s="17">
        <v>1.39</v>
      </c>
      <c r="D6" s="17">
        <v>7.0000000000000007E-2</v>
      </c>
    </row>
    <row r="7" spans="1:4" ht="16.5" thickBot="1" x14ac:dyDescent="0.3">
      <c r="A7" s="6" t="s">
        <v>3</v>
      </c>
      <c r="B7" s="17">
        <v>40.5</v>
      </c>
      <c r="C7" s="17">
        <v>1.63</v>
      </c>
      <c r="D7" s="17">
        <v>0.28999999999999998</v>
      </c>
    </row>
    <row r="8" spans="1:4" ht="16.5" thickBot="1" x14ac:dyDescent="0.3">
      <c r="A8" s="6" t="s">
        <v>4</v>
      </c>
      <c r="B8" s="17">
        <v>16.899999999999999</v>
      </c>
      <c r="C8" s="17">
        <v>1.5</v>
      </c>
      <c r="D8" s="17">
        <v>0.37</v>
      </c>
    </row>
    <row r="9" spans="1:4" ht="16.5" thickBot="1" x14ac:dyDescent="0.3">
      <c r="A9" s="6" t="s">
        <v>5</v>
      </c>
      <c r="B9" s="17">
        <v>52.1</v>
      </c>
      <c r="C9" s="17">
        <v>1.94</v>
      </c>
      <c r="D9" s="17">
        <v>0.56999999999999995</v>
      </c>
    </row>
    <row r="10" spans="1:4" ht="16.5" thickBot="1" x14ac:dyDescent="0.3">
      <c r="A10" s="6" t="s">
        <v>6</v>
      </c>
      <c r="B10" s="17">
        <v>27.9</v>
      </c>
      <c r="C10" s="17">
        <v>3.43</v>
      </c>
      <c r="D10" s="17">
        <v>0.32</v>
      </c>
    </row>
    <row r="11" spans="1:4" ht="16.5" thickBot="1" x14ac:dyDescent="0.3">
      <c r="A11" s="6" t="s">
        <v>7</v>
      </c>
      <c r="B11" s="17">
        <v>6.4</v>
      </c>
      <c r="C11" s="17">
        <v>1.75</v>
      </c>
      <c r="D11" s="17">
        <v>0.92</v>
      </c>
    </row>
    <row r="12" spans="1:4" ht="16.5" thickBot="1" x14ac:dyDescent="0.3">
      <c r="A12" s="6" t="s">
        <v>8</v>
      </c>
      <c r="B12" s="17">
        <v>1.7</v>
      </c>
      <c r="C12" s="17">
        <v>1.2</v>
      </c>
      <c r="D12" s="17">
        <v>0</v>
      </c>
    </row>
    <row r="13" spans="1:4" ht="16.5" thickBot="1" x14ac:dyDescent="0.3">
      <c r="A13" s="6" t="s">
        <v>9</v>
      </c>
      <c r="B13" s="17">
        <v>13.1</v>
      </c>
      <c r="C13" s="17">
        <v>1.39</v>
      </c>
      <c r="D13" s="17">
        <v>0.39</v>
      </c>
    </row>
    <row r="14" spans="1:4" ht="16.5" thickBot="1" x14ac:dyDescent="0.3">
      <c r="A14" s="73" t="s">
        <v>10</v>
      </c>
      <c r="B14" s="74"/>
      <c r="C14" s="74"/>
      <c r="D14" s="75"/>
    </row>
    <row r="15" spans="1:4" ht="16.5" thickBot="1" x14ac:dyDescent="0.3">
      <c r="A15" s="6" t="s">
        <v>11</v>
      </c>
      <c r="B15" s="17">
        <v>20.5</v>
      </c>
      <c r="C15" s="17">
        <v>1.66</v>
      </c>
      <c r="D15" s="17">
        <v>0.44</v>
      </c>
    </row>
    <row r="16" spans="1:4" ht="16.5" thickBot="1" x14ac:dyDescent="0.3">
      <c r="A16" s="15" t="s">
        <v>80</v>
      </c>
      <c r="B16" s="16">
        <v>13.1</v>
      </c>
      <c r="C16" s="17">
        <v>1.39</v>
      </c>
      <c r="D16" s="17">
        <v>0.39</v>
      </c>
    </row>
    <row r="17" spans="1:4" ht="16.5" thickBot="1" x14ac:dyDescent="0.3">
      <c r="A17" s="15" t="s">
        <v>81</v>
      </c>
      <c r="B17" s="16">
        <v>29.5</v>
      </c>
      <c r="C17" s="17">
        <v>1.81</v>
      </c>
      <c r="D17" s="17">
        <v>0.47</v>
      </c>
    </row>
    <row r="18" spans="1:4" ht="16.5" thickBot="1" x14ac:dyDescent="0.3">
      <c r="A18" s="6" t="s">
        <v>12</v>
      </c>
      <c r="B18" s="16">
        <v>31.6</v>
      </c>
      <c r="C18" s="17">
        <v>1.87</v>
      </c>
      <c r="D18" s="17">
        <v>0.3</v>
      </c>
    </row>
    <row r="19" spans="1:4" ht="16.5" thickBot="1" x14ac:dyDescent="0.3">
      <c r="A19" s="20" t="s">
        <v>14</v>
      </c>
      <c r="B19" s="19">
        <v>28.7</v>
      </c>
      <c r="C19" s="19">
        <v>1.83</v>
      </c>
      <c r="D19" s="19">
        <v>0.32</v>
      </c>
    </row>
    <row r="20" spans="1:4" ht="15.75" x14ac:dyDescent="0.25">
      <c r="A20" s="108" t="s">
        <v>85</v>
      </c>
    </row>
  </sheetData>
  <mergeCells count="3">
    <mergeCell ref="A1:C1"/>
    <mergeCell ref="A4:D4"/>
    <mergeCell ref="A14:D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BB9F-A2E0-467D-95D8-209AE98844E0}">
  <dimension ref="A1:D20"/>
  <sheetViews>
    <sheetView workbookViewId="0">
      <selection sqref="A1:D1"/>
    </sheetView>
  </sheetViews>
  <sheetFormatPr baseColWidth="10" defaultRowHeight="15" x14ac:dyDescent="0.25"/>
  <cols>
    <col min="1" max="1" width="26.5703125" customWidth="1"/>
    <col min="2" max="2" width="21.28515625" customWidth="1"/>
    <col min="3" max="3" width="20.42578125" customWidth="1"/>
    <col min="4" max="4" width="26" customWidth="1"/>
  </cols>
  <sheetData>
    <row r="1" spans="1:4" s="121" customFormat="1" ht="15.75" x14ac:dyDescent="0.25">
      <c r="A1" s="136" t="s">
        <v>147</v>
      </c>
      <c r="B1" s="136"/>
      <c r="C1" s="136"/>
    </row>
    <row r="2" spans="1:4" s="121" customFormat="1" ht="16.5" thickBot="1" x14ac:dyDescent="0.3">
      <c r="A2" s="27"/>
      <c r="B2" s="27"/>
      <c r="C2" s="27"/>
    </row>
    <row r="3" spans="1:4" ht="63.75" thickBot="1" x14ac:dyDescent="0.3">
      <c r="A3" s="171"/>
      <c r="B3" s="172" t="s">
        <v>148</v>
      </c>
      <c r="C3" s="172" t="s">
        <v>149</v>
      </c>
      <c r="D3" s="172" t="s">
        <v>150</v>
      </c>
    </row>
    <row r="4" spans="1:4" ht="16.5" thickBot="1" x14ac:dyDescent="0.3">
      <c r="A4" s="73" t="s">
        <v>0</v>
      </c>
      <c r="B4" s="74"/>
      <c r="C4" s="74"/>
      <c r="D4" s="75"/>
    </row>
    <row r="5" spans="1:4" ht="16.5" thickBot="1" x14ac:dyDescent="0.3">
      <c r="A5" s="6" t="s">
        <v>1</v>
      </c>
      <c r="B5" s="23">
        <v>19.899999999999999</v>
      </c>
      <c r="C5" s="23">
        <v>39.1</v>
      </c>
      <c r="D5" s="23">
        <v>52.5</v>
      </c>
    </row>
    <row r="6" spans="1:4" ht="16.5" thickBot="1" x14ac:dyDescent="0.3">
      <c r="A6" s="6" t="s">
        <v>2</v>
      </c>
      <c r="B6" s="23">
        <v>12.6</v>
      </c>
      <c r="C6" s="23">
        <v>7</v>
      </c>
      <c r="D6" s="23">
        <v>18</v>
      </c>
    </row>
    <row r="7" spans="1:4" ht="16.5" thickBot="1" x14ac:dyDescent="0.3">
      <c r="A7" s="6" t="s">
        <v>3</v>
      </c>
      <c r="B7" s="23">
        <v>28.5</v>
      </c>
      <c r="C7" s="23">
        <v>19</v>
      </c>
      <c r="D7" s="23">
        <v>40.5</v>
      </c>
    </row>
    <row r="8" spans="1:4" ht="16.5" thickBot="1" x14ac:dyDescent="0.3">
      <c r="A8" s="6" t="s">
        <v>4</v>
      </c>
      <c r="B8" s="23">
        <v>15.7</v>
      </c>
      <c r="C8" s="23">
        <v>1.8</v>
      </c>
      <c r="D8" s="23">
        <v>16.899999999999999</v>
      </c>
    </row>
    <row r="9" spans="1:4" ht="16.5" thickBot="1" x14ac:dyDescent="0.3">
      <c r="A9" s="6" t="s">
        <v>5</v>
      </c>
      <c r="B9" s="23">
        <v>38.299999999999997</v>
      </c>
      <c r="C9" s="23">
        <v>26.2</v>
      </c>
      <c r="D9" s="23">
        <v>52.1</v>
      </c>
    </row>
    <row r="10" spans="1:4" ht="16.5" thickBot="1" x14ac:dyDescent="0.3">
      <c r="A10" s="6" t="s">
        <v>6</v>
      </c>
      <c r="B10" s="23">
        <v>20.6</v>
      </c>
      <c r="C10" s="23">
        <v>22.2</v>
      </c>
      <c r="D10" s="23">
        <v>27.9</v>
      </c>
    </row>
    <row r="11" spans="1:4" ht="16.5" thickBot="1" x14ac:dyDescent="0.3">
      <c r="A11" s="6" t="s">
        <v>7</v>
      </c>
      <c r="B11" s="23">
        <v>5.2</v>
      </c>
      <c r="C11" s="23">
        <v>2.9</v>
      </c>
      <c r="D11" s="23">
        <v>6.4</v>
      </c>
    </row>
    <row r="12" spans="1:4" ht="16.5" thickBot="1" x14ac:dyDescent="0.3">
      <c r="A12" s="6" t="s">
        <v>8</v>
      </c>
      <c r="B12" s="23">
        <v>1.4</v>
      </c>
      <c r="C12" s="23">
        <v>0.3</v>
      </c>
      <c r="D12" s="23">
        <v>1.7</v>
      </c>
    </row>
    <row r="13" spans="1:4" ht="16.5" thickBot="1" x14ac:dyDescent="0.3">
      <c r="A13" s="6" t="s">
        <v>9</v>
      </c>
      <c r="B13" s="23">
        <v>7.5</v>
      </c>
      <c r="C13" s="23">
        <v>6</v>
      </c>
      <c r="D13" s="23">
        <v>13.1</v>
      </c>
    </row>
    <row r="14" spans="1:4" ht="16.5" thickBot="1" x14ac:dyDescent="0.3">
      <c r="A14" s="73" t="s">
        <v>10</v>
      </c>
      <c r="B14" s="74"/>
      <c r="C14" s="74"/>
      <c r="D14" s="75"/>
    </row>
    <row r="15" spans="1:4" ht="16.5" thickBot="1" x14ac:dyDescent="0.3">
      <c r="A15" s="6" t="s">
        <v>11</v>
      </c>
      <c r="B15" s="23">
        <v>14.1</v>
      </c>
      <c r="C15" s="23">
        <v>8.4</v>
      </c>
      <c r="D15" s="23">
        <v>20.5</v>
      </c>
    </row>
    <row r="16" spans="1:4" ht="16.5" thickBot="1" x14ac:dyDescent="0.3">
      <c r="A16" s="15" t="s">
        <v>80</v>
      </c>
      <c r="B16" s="23">
        <v>7.5</v>
      </c>
      <c r="C16" s="23">
        <v>6</v>
      </c>
      <c r="D16" s="23">
        <v>13.1</v>
      </c>
    </row>
    <row r="17" spans="1:4" ht="16.5" thickBot="1" x14ac:dyDescent="0.3">
      <c r="A17" s="15" t="s">
        <v>81</v>
      </c>
      <c r="B17" s="23">
        <v>22.3</v>
      </c>
      <c r="C17" s="23">
        <v>11.3</v>
      </c>
      <c r="D17" s="23">
        <v>29.5</v>
      </c>
    </row>
    <row r="18" spans="1:4" ht="16.5" thickBot="1" x14ac:dyDescent="0.3">
      <c r="A18" s="6" t="s">
        <v>12</v>
      </c>
      <c r="B18" s="23">
        <v>20.7</v>
      </c>
      <c r="C18" s="23">
        <v>16.899999999999999</v>
      </c>
      <c r="D18" s="23">
        <v>31.6</v>
      </c>
    </row>
    <row r="19" spans="1:4" ht="16.5" thickBot="1" x14ac:dyDescent="0.3">
      <c r="A19" s="20" t="s">
        <v>14</v>
      </c>
      <c r="B19" s="29">
        <v>19</v>
      </c>
      <c r="C19" s="29">
        <v>14.6</v>
      </c>
      <c r="D19" s="29">
        <v>28.7</v>
      </c>
    </row>
    <row r="20" spans="1:4" ht="15.75" x14ac:dyDescent="0.25">
      <c r="A20" s="157" t="s">
        <v>85</v>
      </c>
    </row>
  </sheetData>
  <mergeCells count="2">
    <mergeCell ref="A4:D4"/>
    <mergeCell ref="A14:D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6EE0B-F751-44A2-BF7D-0B487AF15948}">
  <dimension ref="A1:K20"/>
  <sheetViews>
    <sheetView workbookViewId="0">
      <selection activeCell="E7" sqref="E7"/>
    </sheetView>
  </sheetViews>
  <sheetFormatPr baseColWidth="10" defaultRowHeight="15" x14ac:dyDescent="0.25"/>
  <cols>
    <col min="1" max="1" width="25.85546875" customWidth="1"/>
    <col min="2" max="2" width="26.7109375" customWidth="1"/>
    <col min="4" max="4" width="21.140625" customWidth="1"/>
    <col min="6" max="6" width="20.140625" customWidth="1"/>
  </cols>
  <sheetData>
    <row r="1" spans="1:11" ht="15.75" x14ac:dyDescent="0.25">
      <c r="A1" s="136" t="s">
        <v>151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5.75" thickBot="1" x14ac:dyDescent="0.3"/>
    <row r="3" spans="1:11" ht="63.75" thickBot="1" x14ac:dyDescent="0.3">
      <c r="A3" s="171"/>
      <c r="B3" s="172" t="s">
        <v>152</v>
      </c>
    </row>
    <row r="4" spans="1:11" ht="16.5" thickBot="1" x14ac:dyDescent="0.3">
      <c r="A4" s="73" t="s">
        <v>0</v>
      </c>
      <c r="B4" s="81"/>
    </row>
    <row r="5" spans="1:11" ht="16.5" thickBot="1" x14ac:dyDescent="0.3">
      <c r="A5" s="6" t="s">
        <v>1</v>
      </c>
      <c r="B5" s="23">
        <v>39.700000000000003</v>
      </c>
    </row>
    <row r="6" spans="1:11" ht="16.5" thickBot="1" x14ac:dyDescent="0.3">
      <c r="A6" s="6" t="s">
        <v>2</v>
      </c>
      <c r="B6" s="23">
        <v>13.5</v>
      </c>
    </row>
    <row r="7" spans="1:11" ht="16.5" thickBot="1" x14ac:dyDescent="0.3">
      <c r="A7" s="6" t="s">
        <v>3</v>
      </c>
      <c r="B7" s="23">
        <v>22.3</v>
      </c>
    </row>
    <row r="8" spans="1:11" ht="16.5" thickBot="1" x14ac:dyDescent="0.3">
      <c r="A8" s="6" t="s">
        <v>4</v>
      </c>
      <c r="B8" s="23">
        <v>14.8</v>
      </c>
    </row>
    <row r="9" spans="1:11" ht="16.5" thickBot="1" x14ac:dyDescent="0.3">
      <c r="A9" s="6" t="s">
        <v>5</v>
      </c>
      <c r="B9" s="23">
        <v>34.299999999999997</v>
      </c>
    </row>
    <row r="10" spans="1:11" ht="16.5" thickBot="1" x14ac:dyDescent="0.3">
      <c r="A10" s="6" t="s">
        <v>6</v>
      </c>
      <c r="B10" s="23">
        <v>19.5</v>
      </c>
    </row>
    <row r="11" spans="1:11" ht="16.5" thickBot="1" x14ac:dyDescent="0.3">
      <c r="A11" s="6" t="s">
        <v>7</v>
      </c>
      <c r="B11" s="23">
        <v>8.6999999999999993</v>
      </c>
    </row>
    <row r="12" spans="1:11" ht="16.5" thickBot="1" x14ac:dyDescent="0.3">
      <c r="A12" s="6" t="s">
        <v>8</v>
      </c>
      <c r="B12" s="23">
        <v>0.1</v>
      </c>
    </row>
    <row r="13" spans="1:11" ht="16.5" thickBot="1" x14ac:dyDescent="0.3">
      <c r="A13" s="6" t="s">
        <v>9</v>
      </c>
      <c r="B13" s="23">
        <v>7.7</v>
      </c>
    </row>
    <row r="14" spans="1:11" ht="16.5" thickBot="1" x14ac:dyDescent="0.3">
      <c r="A14" s="73" t="s">
        <v>10</v>
      </c>
      <c r="B14" s="81"/>
    </row>
    <row r="15" spans="1:11" ht="16.5" thickBot="1" x14ac:dyDescent="0.3">
      <c r="A15" s="6" t="s">
        <v>11</v>
      </c>
      <c r="B15" s="23">
        <v>13.2</v>
      </c>
    </row>
    <row r="16" spans="1:11" ht="16.5" thickBot="1" x14ac:dyDescent="0.3">
      <c r="A16" s="15" t="s">
        <v>80</v>
      </c>
      <c r="B16" s="23">
        <v>7.7</v>
      </c>
    </row>
    <row r="17" spans="1:2" ht="16.5" thickBot="1" x14ac:dyDescent="0.3">
      <c r="A17" s="15" t="s">
        <v>81</v>
      </c>
      <c r="B17" s="23">
        <v>19.899999999999999</v>
      </c>
    </row>
    <row r="18" spans="1:2" ht="16.5" thickBot="1" x14ac:dyDescent="0.3">
      <c r="A18" s="6" t="s">
        <v>12</v>
      </c>
      <c r="B18" s="23">
        <v>22.3</v>
      </c>
    </row>
    <row r="19" spans="1:2" ht="16.5" thickBot="1" x14ac:dyDescent="0.3">
      <c r="A19" s="20" t="s">
        <v>14</v>
      </c>
      <c r="B19" s="29">
        <v>19.899999999999999</v>
      </c>
    </row>
    <row r="20" spans="1:2" ht="15.75" x14ac:dyDescent="0.25">
      <c r="A20" s="108" t="s">
        <v>85</v>
      </c>
    </row>
  </sheetData>
  <mergeCells count="2">
    <mergeCell ref="A4:B4"/>
    <mergeCell ref="A14:B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9CCC-5CEF-48E2-A9A4-1A18D4E7D365}">
  <dimension ref="A1:K15"/>
  <sheetViews>
    <sheetView workbookViewId="0">
      <selection activeCell="C3" sqref="A3:C3"/>
    </sheetView>
  </sheetViews>
  <sheetFormatPr baseColWidth="10" defaultRowHeight="15" x14ac:dyDescent="0.25"/>
  <cols>
    <col min="1" max="1" width="24.140625" customWidth="1"/>
    <col min="2" max="2" width="26.7109375" customWidth="1"/>
    <col min="6" max="6" width="16.7109375" customWidth="1"/>
  </cols>
  <sheetData>
    <row r="1" spans="1:11" ht="48.75" customHeight="1" x14ac:dyDescent="0.25">
      <c r="A1" s="109" t="s">
        <v>153</v>
      </c>
      <c r="B1" s="109"/>
      <c r="C1" s="109"/>
      <c r="D1" s="158"/>
      <c r="E1" s="158"/>
      <c r="F1" s="158"/>
      <c r="G1" s="158"/>
      <c r="H1" s="158"/>
      <c r="I1" s="158"/>
      <c r="J1" s="158"/>
      <c r="K1" s="158"/>
    </row>
    <row r="2" spans="1:11" ht="15.75" thickBot="1" x14ac:dyDescent="0.3"/>
    <row r="3" spans="1:11" ht="16.5" thickBot="1" x14ac:dyDescent="0.3">
      <c r="A3" s="46" t="s">
        <v>0</v>
      </c>
      <c r="B3" s="41" t="s">
        <v>154</v>
      </c>
      <c r="C3" s="41" t="s">
        <v>15</v>
      </c>
    </row>
    <row r="4" spans="1:11" ht="16.5" thickBot="1" x14ac:dyDescent="0.3">
      <c r="A4" s="6" t="s">
        <v>1</v>
      </c>
      <c r="B4" s="173">
        <v>5395745883</v>
      </c>
      <c r="C4" s="23">
        <v>17.3</v>
      </c>
    </row>
    <row r="5" spans="1:11" ht="16.5" thickBot="1" x14ac:dyDescent="0.3">
      <c r="A5" s="6" t="s">
        <v>2</v>
      </c>
      <c r="B5" s="173">
        <v>3702115980</v>
      </c>
      <c r="C5" s="23">
        <v>11.9</v>
      </c>
    </row>
    <row r="6" spans="1:11" ht="16.5" thickBot="1" x14ac:dyDescent="0.3">
      <c r="A6" s="6" t="s">
        <v>3</v>
      </c>
      <c r="B6" s="173">
        <v>4362819480</v>
      </c>
      <c r="C6" s="23">
        <v>14</v>
      </c>
    </row>
    <row r="7" spans="1:11" ht="16.5" thickBot="1" x14ac:dyDescent="0.3">
      <c r="A7" s="6" t="s">
        <v>4</v>
      </c>
      <c r="B7" s="173">
        <v>3191375285</v>
      </c>
      <c r="C7" s="23">
        <v>10.3</v>
      </c>
    </row>
    <row r="8" spans="1:11" ht="16.5" thickBot="1" x14ac:dyDescent="0.3">
      <c r="A8" s="6" t="s">
        <v>5</v>
      </c>
      <c r="B8" s="173">
        <v>7006889723</v>
      </c>
      <c r="C8" s="23">
        <v>22.5</v>
      </c>
    </row>
    <row r="9" spans="1:11" ht="16.5" thickBot="1" x14ac:dyDescent="0.3">
      <c r="A9" s="6" t="s">
        <v>6</v>
      </c>
      <c r="B9" s="173">
        <v>1615881161</v>
      </c>
      <c r="C9" s="23">
        <v>5.2</v>
      </c>
    </row>
    <row r="10" spans="1:11" ht="16.5" thickBot="1" x14ac:dyDescent="0.3">
      <c r="A10" s="6" t="s">
        <v>7</v>
      </c>
      <c r="B10" s="173">
        <v>589447494</v>
      </c>
      <c r="C10" s="23">
        <v>1.9</v>
      </c>
    </row>
    <row r="11" spans="1:11" ht="16.5" thickBot="1" x14ac:dyDescent="0.3">
      <c r="A11" s="6" t="s">
        <v>8</v>
      </c>
      <c r="B11" s="173">
        <v>520456</v>
      </c>
      <c r="C11" s="23">
        <v>0</v>
      </c>
    </row>
    <row r="12" spans="1:11" ht="16.5" thickBot="1" x14ac:dyDescent="0.3">
      <c r="A12" s="6" t="s">
        <v>9</v>
      </c>
      <c r="B12" s="173">
        <v>5241060456</v>
      </c>
      <c r="C12" s="23">
        <v>16.8</v>
      </c>
    </row>
    <row r="13" spans="1:11" ht="16.5" thickBot="1" x14ac:dyDescent="0.3">
      <c r="A13" s="20" t="s">
        <v>14</v>
      </c>
      <c r="B13" s="174">
        <v>31105855918</v>
      </c>
      <c r="C13" s="29">
        <v>100</v>
      </c>
    </row>
    <row r="14" spans="1:11" ht="15.75" x14ac:dyDescent="0.25">
      <c r="B14" s="108" t="s">
        <v>85</v>
      </c>
    </row>
    <row r="15" spans="1:11" ht="15.75" x14ac:dyDescent="0.25">
      <c r="A15" s="40"/>
    </row>
  </sheetData>
  <mergeCells count="1">
    <mergeCell ref="A1:C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3DD4-1D31-4F1A-84C6-91AB6DA52D42}">
  <dimension ref="A1:U15"/>
  <sheetViews>
    <sheetView workbookViewId="0">
      <selection activeCell="C7" sqref="C7"/>
    </sheetView>
  </sheetViews>
  <sheetFormatPr baseColWidth="10" defaultRowHeight="15" x14ac:dyDescent="0.25"/>
  <cols>
    <col min="1" max="1" width="34.140625" customWidth="1"/>
    <col min="6" max="6" width="14.140625" customWidth="1"/>
  </cols>
  <sheetData>
    <row r="1" spans="1:21" ht="15.75" x14ac:dyDescent="0.25">
      <c r="A1" s="109" t="s">
        <v>155</v>
      </c>
      <c r="B1" s="109"/>
      <c r="C1" s="109"/>
      <c r="D1" s="109"/>
      <c r="E1" s="109"/>
      <c r="F1" s="109"/>
      <c r="G1" s="109"/>
    </row>
    <row r="2" spans="1:21" ht="15.75" thickBot="1" x14ac:dyDescent="0.3"/>
    <row r="3" spans="1:21" ht="17.25" thickBot="1" x14ac:dyDescent="0.3">
      <c r="A3" s="183" t="s">
        <v>156</v>
      </c>
      <c r="B3" s="176" t="s">
        <v>157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7"/>
    </row>
    <row r="4" spans="1:21" ht="66.75" thickBot="1" x14ac:dyDescent="0.3">
      <c r="A4" s="184"/>
      <c r="B4" s="178" t="s">
        <v>158</v>
      </c>
      <c r="C4" s="178" t="s">
        <v>159</v>
      </c>
      <c r="D4" s="178" t="s">
        <v>160</v>
      </c>
      <c r="E4" s="178" t="s">
        <v>161</v>
      </c>
      <c r="F4" s="178" t="s">
        <v>162</v>
      </c>
      <c r="G4" s="178" t="s">
        <v>163</v>
      </c>
      <c r="H4" s="178" t="s">
        <v>164</v>
      </c>
      <c r="I4" s="178" t="s">
        <v>165</v>
      </c>
      <c r="J4" s="178" t="s">
        <v>166</v>
      </c>
      <c r="K4" s="178" t="s">
        <v>167</v>
      </c>
      <c r="L4" s="178" t="s">
        <v>168</v>
      </c>
      <c r="M4" s="178" t="s">
        <v>169</v>
      </c>
      <c r="N4" s="178" t="s">
        <v>170</v>
      </c>
      <c r="O4" s="178" t="s">
        <v>171</v>
      </c>
      <c r="P4" s="178" t="s">
        <v>172</v>
      </c>
      <c r="Q4" s="178" t="s">
        <v>173</v>
      </c>
      <c r="R4" s="178" t="s">
        <v>174</v>
      </c>
      <c r="S4" s="178" t="s">
        <v>175</v>
      </c>
      <c r="T4" s="178" t="s">
        <v>176</v>
      </c>
      <c r="U4" s="115" t="s">
        <v>42</v>
      </c>
    </row>
    <row r="5" spans="1:21" ht="17.25" thickBot="1" x14ac:dyDescent="0.3">
      <c r="A5" s="1" t="s">
        <v>1</v>
      </c>
      <c r="B5" s="179">
        <v>1291.5999999999999</v>
      </c>
      <c r="C5" s="2">
        <v>691.5</v>
      </c>
      <c r="D5" s="2">
        <v>89.3</v>
      </c>
      <c r="E5" s="2">
        <v>376.9</v>
      </c>
      <c r="F5" s="2">
        <v>69.400000000000006</v>
      </c>
      <c r="G5" s="2">
        <v>775.8</v>
      </c>
      <c r="H5" s="2">
        <v>406.2</v>
      </c>
      <c r="I5" s="179">
        <v>4370.6000000000004</v>
      </c>
      <c r="J5" s="179">
        <v>9704.1</v>
      </c>
      <c r="K5" s="179">
        <v>2321.4</v>
      </c>
      <c r="L5" s="179">
        <v>1011.5</v>
      </c>
      <c r="M5" s="2">
        <v>191.2</v>
      </c>
      <c r="N5" s="2">
        <v>86.9</v>
      </c>
      <c r="O5" s="2" t="s">
        <v>177</v>
      </c>
      <c r="P5" s="2" t="s">
        <v>177</v>
      </c>
      <c r="Q5" s="2">
        <v>255.1</v>
      </c>
      <c r="R5" s="2" t="s">
        <v>177</v>
      </c>
      <c r="S5" s="2" t="s">
        <v>177</v>
      </c>
      <c r="T5" s="2" t="s">
        <v>177</v>
      </c>
      <c r="U5" s="179">
        <v>21641.5</v>
      </c>
    </row>
    <row r="6" spans="1:21" ht="17.25" thickBot="1" x14ac:dyDescent="0.3">
      <c r="A6" s="1" t="s">
        <v>2</v>
      </c>
      <c r="B6" s="179">
        <v>1160.8</v>
      </c>
      <c r="C6" s="2">
        <v>139.4</v>
      </c>
      <c r="D6" s="2" t="s">
        <v>177</v>
      </c>
      <c r="E6" s="2">
        <v>64.5</v>
      </c>
      <c r="F6" s="2">
        <v>21.8</v>
      </c>
      <c r="G6" s="2">
        <v>107.5</v>
      </c>
      <c r="H6" s="2" t="s">
        <v>177</v>
      </c>
      <c r="I6" s="2">
        <v>74.2</v>
      </c>
      <c r="J6" s="2">
        <v>315.10000000000002</v>
      </c>
      <c r="K6" s="2">
        <v>575.70000000000005</v>
      </c>
      <c r="L6" s="2">
        <v>84.3</v>
      </c>
      <c r="M6" s="2">
        <v>13.8</v>
      </c>
      <c r="N6" s="2">
        <v>193.5</v>
      </c>
      <c r="O6" s="2" t="s">
        <v>177</v>
      </c>
      <c r="P6" s="2" t="s">
        <v>177</v>
      </c>
      <c r="Q6" s="2" t="s">
        <v>177</v>
      </c>
      <c r="R6" s="2" t="s">
        <v>177</v>
      </c>
      <c r="S6" s="2" t="s">
        <v>177</v>
      </c>
      <c r="T6" s="2" t="s">
        <v>177</v>
      </c>
      <c r="U6" s="179">
        <v>2750.6</v>
      </c>
    </row>
    <row r="7" spans="1:21" ht="17.25" thickBot="1" x14ac:dyDescent="0.3">
      <c r="A7" s="1" t="s">
        <v>3</v>
      </c>
      <c r="B7" s="179">
        <v>1685.9</v>
      </c>
      <c r="C7" s="2">
        <v>69.3</v>
      </c>
      <c r="D7" s="2" t="s">
        <v>177</v>
      </c>
      <c r="E7" s="2" t="s">
        <v>177</v>
      </c>
      <c r="F7" s="2">
        <v>74.5</v>
      </c>
      <c r="G7" s="2">
        <v>19.100000000000001</v>
      </c>
      <c r="H7" s="2">
        <v>12.3</v>
      </c>
      <c r="I7" s="2">
        <v>703.7</v>
      </c>
      <c r="J7" s="2">
        <v>239.6</v>
      </c>
      <c r="K7" s="2">
        <v>890.1</v>
      </c>
      <c r="L7" s="2">
        <v>148.19999999999999</v>
      </c>
      <c r="M7" s="2">
        <v>51.1</v>
      </c>
      <c r="N7" s="2">
        <v>33.299999999999997</v>
      </c>
      <c r="O7" s="2" t="s">
        <v>177</v>
      </c>
      <c r="P7" s="2">
        <v>68.7</v>
      </c>
      <c r="Q7" s="2" t="s">
        <v>177</v>
      </c>
      <c r="R7" s="2" t="s">
        <v>177</v>
      </c>
      <c r="S7" s="2" t="s">
        <v>177</v>
      </c>
      <c r="T7" s="2" t="s">
        <v>177</v>
      </c>
      <c r="U7" s="179">
        <v>3995.9</v>
      </c>
    </row>
    <row r="8" spans="1:21" ht="17.25" thickBot="1" x14ac:dyDescent="0.3">
      <c r="A8" s="1" t="s">
        <v>4</v>
      </c>
      <c r="B8" s="2">
        <v>54.2</v>
      </c>
      <c r="C8" s="2">
        <v>149.1</v>
      </c>
      <c r="D8" s="2" t="s">
        <v>177</v>
      </c>
      <c r="E8" s="2" t="s">
        <v>177</v>
      </c>
      <c r="F8" s="2">
        <v>7.8</v>
      </c>
      <c r="G8" s="2" t="s">
        <v>177</v>
      </c>
      <c r="H8" s="2" t="s">
        <v>177</v>
      </c>
      <c r="I8" s="2" t="s">
        <v>177</v>
      </c>
      <c r="J8" s="2">
        <v>50</v>
      </c>
      <c r="K8" s="2">
        <v>262.3</v>
      </c>
      <c r="L8" s="2" t="s">
        <v>177</v>
      </c>
      <c r="M8" s="2" t="s">
        <v>177</v>
      </c>
      <c r="N8" s="2" t="s">
        <v>177</v>
      </c>
      <c r="O8" s="2" t="s">
        <v>177</v>
      </c>
      <c r="P8" s="2" t="s">
        <v>177</v>
      </c>
      <c r="Q8" s="2" t="s">
        <v>177</v>
      </c>
      <c r="R8" s="2" t="s">
        <v>177</v>
      </c>
      <c r="S8" s="2" t="s">
        <v>177</v>
      </c>
      <c r="T8" s="2" t="s">
        <v>177</v>
      </c>
      <c r="U8" s="2">
        <v>523.4</v>
      </c>
    </row>
    <row r="9" spans="1:21" ht="17.25" thickBot="1" x14ac:dyDescent="0.3">
      <c r="A9" s="1" t="s">
        <v>5</v>
      </c>
      <c r="B9" s="179">
        <v>2443.3000000000002</v>
      </c>
      <c r="C9" s="2">
        <v>341.3</v>
      </c>
      <c r="D9" s="2" t="s">
        <v>177</v>
      </c>
      <c r="E9" s="2">
        <v>26.9</v>
      </c>
      <c r="F9" s="2">
        <v>291.3</v>
      </c>
      <c r="G9" s="2" t="s">
        <v>177</v>
      </c>
      <c r="H9" s="2">
        <v>41.6</v>
      </c>
      <c r="I9" s="2">
        <v>138.5</v>
      </c>
      <c r="J9" s="2">
        <v>8.4</v>
      </c>
      <c r="K9" s="2" t="s">
        <v>177</v>
      </c>
      <c r="L9" s="2">
        <v>346.9</v>
      </c>
      <c r="M9" s="2" t="s">
        <v>177</v>
      </c>
      <c r="N9" s="2" t="s">
        <v>177</v>
      </c>
      <c r="O9" s="2" t="s">
        <v>177</v>
      </c>
      <c r="P9" s="2" t="s">
        <v>177</v>
      </c>
      <c r="Q9" s="2" t="s">
        <v>177</v>
      </c>
      <c r="R9" s="2" t="s">
        <v>177</v>
      </c>
      <c r="S9" s="2" t="s">
        <v>177</v>
      </c>
      <c r="T9" s="2" t="s">
        <v>177</v>
      </c>
      <c r="U9" s="179">
        <v>3638.2</v>
      </c>
    </row>
    <row r="10" spans="1:21" ht="17.25" thickBot="1" x14ac:dyDescent="0.3">
      <c r="A10" s="1" t="s">
        <v>6</v>
      </c>
      <c r="B10" s="2">
        <v>621.29999999999995</v>
      </c>
      <c r="C10" s="179">
        <v>1738.8</v>
      </c>
      <c r="D10" s="2">
        <v>39.9</v>
      </c>
      <c r="E10" s="2">
        <v>2.8</v>
      </c>
      <c r="F10" s="2" t="s">
        <v>177</v>
      </c>
      <c r="G10" s="2">
        <v>410.1</v>
      </c>
      <c r="H10" s="2">
        <v>22.3</v>
      </c>
      <c r="I10" s="2">
        <v>117.8</v>
      </c>
      <c r="J10" s="2" t="s">
        <v>177</v>
      </c>
      <c r="K10" s="2" t="s">
        <v>177</v>
      </c>
      <c r="L10" s="2" t="s">
        <v>177</v>
      </c>
      <c r="M10" s="2" t="s">
        <v>177</v>
      </c>
      <c r="N10" s="2" t="s">
        <v>177</v>
      </c>
      <c r="O10" s="2" t="s">
        <v>177</v>
      </c>
      <c r="P10" s="2" t="s">
        <v>177</v>
      </c>
      <c r="Q10" s="2" t="s">
        <v>177</v>
      </c>
      <c r="R10" s="2" t="s">
        <v>177</v>
      </c>
      <c r="S10" s="2" t="s">
        <v>177</v>
      </c>
      <c r="T10" s="2" t="s">
        <v>177</v>
      </c>
      <c r="U10" s="179">
        <v>2952.9</v>
      </c>
    </row>
    <row r="11" spans="1:21" ht="17.25" thickBot="1" x14ac:dyDescent="0.3">
      <c r="A11" s="1" t="s">
        <v>7</v>
      </c>
      <c r="B11" s="2">
        <v>154.5</v>
      </c>
      <c r="C11" s="2" t="s">
        <v>177</v>
      </c>
      <c r="D11" s="2">
        <v>9.1999999999999993</v>
      </c>
      <c r="E11" s="2">
        <v>202</v>
      </c>
      <c r="F11" s="2">
        <v>40</v>
      </c>
      <c r="G11" s="2" t="s">
        <v>177</v>
      </c>
      <c r="H11" s="2" t="s">
        <v>177</v>
      </c>
      <c r="I11" s="2" t="s">
        <v>177</v>
      </c>
      <c r="J11" s="2" t="s">
        <v>177</v>
      </c>
      <c r="K11" s="2" t="s">
        <v>177</v>
      </c>
      <c r="L11" s="2" t="s">
        <v>177</v>
      </c>
      <c r="M11" s="2" t="s">
        <v>177</v>
      </c>
      <c r="N11" s="2" t="s">
        <v>177</v>
      </c>
      <c r="O11" s="2" t="s">
        <v>177</v>
      </c>
      <c r="P11" s="2" t="s">
        <v>177</v>
      </c>
      <c r="Q11" s="2" t="s">
        <v>177</v>
      </c>
      <c r="R11" s="2" t="s">
        <v>177</v>
      </c>
      <c r="S11" s="2" t="s">
        <v>177</v>
      </c>
      <c r="T11" s="2" t="s">
        <v>177</v>
      </c>
      <c r="U11" s="2">
        <v>405.7</v>
      </c>
    </row>
    <row r="12" spans="1:21" ht="17.25" thickBot="1" x14ac:dyDescent="0.3">
      <c r="A12" s="1" t="s">
        <v>8</v>
      </c>
      <c r="B12" s="2" t="s">
        <v>177</v>
      </c>
      <c r="C12" s="2" t="s">
        <v>177</v>
      </c>
      <c r="D12" s="2" t="s">
        <v>177</v>
      </c>
      <c r="E12" s="2" t="s">
        <v>177</v>
      </c>
      <c r="F12" s="2" t="s">
        <v>177</v>
      </c>
      <c r="G12" s="2" t="s">
        <v>177</v>
      </c>
      <c r="H12" s="2" t="s">
        <v>177</v>
      </c>
      <c r="I12" s="2" t="s">
        <v>177</v>
      </c>
      <c r="J12" s="2" t="s">
        <v>177</v>
      </c>
      <c r="K12" s="2" t="s">
        <v>177</v>
      </c>
      <c r="L12" s="2" t="s">
        <v>177</v>
      </c>
      <c r="M12" s="2" t="s">
        <v>177</v>
      </c>
      <c r="N12" s="2" t="s">
        <v>177</v>
      </c>
      <c r="O12" s="2" t="s">
        <v>177</v>
      </c>
      <c r="P12" s="2" t="s">
        <v>177</v>
      </c>
      <c r="Q12" s="2" t="s">
        <v>177</v>
      </c>
      <c r="R12" s="2" t="s">
        <v>177</v>
      </c>
      <c r="S12" s="2" t="s">
        <v>177</v>
      </c>
      <c r="T12" s="2" t="s">
        <v>177</v>
      </c>
      <c r="U12" s="2" t="s">
        <v>177</v>
      </c>
    </row>
    <row r="13" spans="1:21" ht="17.25" thickBot="1" x14ac:dyDescent="0.3">
      <c r="A13" s="1" t="s">
        <v>9</v>
      </c>
      <c r="B13" s="2">
        <v>44</v>
      </c>
      <c r="C13" s="2">
        <v>332.5</v>
      </c>
      <c r="D13" s="2" t="s">
        <v>177</v>
      </c>
      <c r="E13" s="2">
        <v>14.1</v>
      </c>
      <c r="F13" s="2">
        <v>544.5</v>
      </c>
      <c r="G13" s="2">
        <v>109.1</v>
      </c>
      <c r="H13" s="2" t="s">
        <v>177</v>
      </c>
      <c r="I13" s="179">
        <v>1015.7</v>
      </c>
      <c r="J13" s="179">
        <v>13573.9</v>
      </c>
      <c r="K13" s="2">
        <v>441.9</v>
      </c>
      <c r="L13" s="2" t="s">
        <v>177</v>
      </c>
      <c r="M13" s="2" t="s">
        <v>177</v>
      </c>
      <c r="N13" s="2">
        <v>610</v>
      </c>
      <c r="O13" s="2" t="s">
        <v>177</v>
      </c>
      <c r="P13" s="2" t="s">
        <v>177</v>
      </c>
      <c r="Q13" s="2" t="s">
        <v>177</v>
      </c>
      <c r="R13" s="2" t="s">
        <v>177</v>
      </c>
      <c r="S13" s="2" t="s">
        <v>177</v>
      </c>
      <c r="T13" s="2" t="s">
        <v>177</v>
      </c>
      <c r="U13" s="179">
        <v>16685.7</v>
      </c>
    </row>
    <row r="14" spans="1:21" ht="17.25" thickBot="1" x14ac:dyDescent="0.3">
      <c r="A14" s="3" t="s">
        <v>14</v>
      </c>
      <c r="B14" s="180">
        <v>7455.6</v>
      </c>
      <c r="C14" s="180">
        <v>3461.8</v>
      </c>
      <c r="D14" s="181">
        <v>138.4</v>
      </c>
      <c r="E14" s="181">
        <v>687.2</v>
      </c>
      <c r="F14" s="180">
        <v>1049.4000000000001</v>
      </c>
      <c r="G14" s="180">
        <v>1421.5</v>
      </c>
      <c r="H14" s="181">
        <v>482.5</v>
      </c>
      <c r="I14" s="180">
        <v>6420.5</v>
      </c>
      <c r="J14" s="180">
        <v>23891</v>
      </c>
      <c r="K14" s="180">
        <v>4491.3999999999996</v>
      </c>
      <c r="L14" s="180">
        <v>1590.9</v>
      </c>
      <c r="M14" s="181">
        <v>256.10000000000002</v>
      </c>
      <c r="N14" s="181">
        <v>923.7</v>
      </c>
      <c r="O14" s="181" t="s">
        <v>177</v>
      </c>
      <c r="P14" s="181">
        <v>68.7</v>
      </c>
      <c r="Q14" s="181">
        <v>255.1</v>
      </c>
      <c r="R14" s="181" t="s">
        <v>177</v>
      </c>
      <c r="S14" s="181" t="s">
        <v>177</v>
      </c>
      <c r="T14" s="181" t="s">
        <v>177</v>
      </c>
      <c r="U14" s="180">
        <v>52593.9</v>
      </c>
    </row>
    <row r="15" spans="1:21" ht="16.5" x14ac:dyDescent="0.25">
      <c r="A15" s="182" t="s">
        <v>85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</row>
  </sheetData>
  <mergeCells count="3">
    <mergeCell ref="A1:G1"/>
    <mergeCell ref="A3:A4"/>
    <mergeCell ref="B3:U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0A61-E64D-4B37-ACC6-C40CD1C4209D}">
  <dimension ref="A1:C11"/>
  <sheetViews>
    <sheetView workbookViewId="0">
      <selection activeCell="B10" sqref="B10"/>
    </sheetView>
  </sheetViews>
  <sheetFormatPr baseColWidth="10" defaultRowHeight="15" x14ac:dyDescent="0.25"/>
  <cols>
    <col min="1" max="1" width="29.85546875" customWidth="1"/>
    <col min="2" max="2" width="29.5703125" customWidth="1"/>
    <col min="3" max="3" width="27.5703125" customWidth="1"/>
  </cols>
  <sheetData>
    <row r="1" spans="1:3" x14ac:dyDescent="0.25">
      <c r="A1" s="21"/>
    </row>
    <row r="2" spans="1:3" ht="15.75" x14ac:dyDescent="0.25">
      <c r="A2" s="109" t="s">
        <v>178</v>
      </c>
      <c r="B2" s="109"/>
      <c r="C2" s="109"/>
    </row>
    <row r="3" spans="1:3" ht="16.5" thickBot="1" x14ac:dyDescent="0.3">
      <c r="A3" s="27"/>
      <c r="B3" s="27"/>
      <c r="C3" s="27"/>
    </row>
    <row r="4" spans="1:3" ht="16.5" thickBot="1" x14ac:dyDescent="0.3">
      <c r="A4" s="43"/>
      <c r="B4" s="185" t="s">
        <v>179</v>
      </c>
      <c r="C4" s="22" t="s">
        <v>15</v>
      </c>
    </row>
    <row r="5" spans="1:3" ht="16.5" thickBot="1" x14ac:dyDescent="0.3">
      <c r="A5" s="42" t="s">
        <v>180</v>
      </c>
      <c r="B5" s="186">
        <v>31105.9</v>
      </c>
      <c r="C5" s="23">
        <v>37.200000000000003</v>
      </c>
    </row>
    <row r="6" spans="1:3" ht="16.5" thickBot="1" x14ac:dyDescent="0.3">
      <c r="A6" s="42" t="s">
        <v>181</v>
      </c>
      <c r="B6" s="186">
        <v>21116.9</v>
      </c>
      <c r="C6" s="23">
        <v>25.2</v>
      </c>
    </row>
    <row r="7" spans="1:3" ht="16.5" thickBot="1" x14ac:dyDescent="0.3">
      <c r="A7" s="42" t="s">
        <v>182</v>
      </c>
      <c r="B7" s="186">
        <v>30229.4</v>
      </c>
      <c r="C7" s="23">
        <v>36.1</v>
      </c>
    </row>
    <row r="8" spans="1:3" ht="16.5" thickBot="1" x14ac:dyDescent="0.3">
      <c r="A8" s="42" t="s">
        <v>176</v>
      </c>
      <c r="B8" s="186">
        <v>1247.5</v>
      </c>
      <c r="C8" s="23">
        <v>1.5</v>
      </c>
    </row>
    <row r="9" spans="1:3" ht="16.5" thickBot="1" x14ac:dyDescent="0.3">
      <c r="A9" s="159" t="s">
        <v>183</v>
      </c>
      <c r="B9" s="187">
        <v>83699.7</v>
      </c>
      <c r="C9" s="29">
        <v>100</v>
      </c>
    </row>
    <row r="10" spans="1:3" ht="15.75" x14ac:dyDescent="0.25">
      <c r="B10" s="108" t="s">
        <v>85</v>
      </c>
    </row>
    <row r="11" spans="1:3" ht="15.75" x14ac:dyDescent="0.25">
      <c r="A11" s="40"/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FF2E-9031-4009-9BE9-5CA3FD1049C3}">
  <dimension ref="A2:D40"/>
  <sheetViews>
    <sheetView tabSelected="1" workbookViewId="0">
      <selection activeCell="A14" sqref="A14"/>
    </sheetView>
  </sheetViews>
  <sheetFormatPr baseColWidth="10" defaultRowHeight="12.75" x14ac:dyDescent="0.2"/>
  <cols>
    <col min="1" max="1" width="111.85546875" style="58" customWidth="1"/>
    <col min="2" max="2" width="2" style="56" customWidth="1"/>
    <col min="3" max="3" width="7.85546875" style="56" customWidth="1"/>
    <col min="4" max="16384" width="11.42578125" style="56"/>
  </cols>
  <sheetData>
    <row r="2" spans="1:4" ht="15" x14ac:dyDescent="0.2">
      <c r="A2" s="61" t="s">
        <v>70</v>
      </c>
      <c r="C2" s="57"/>
      <c r="D2" s="57"/>
    </row>
    <row r="3" spans="1:4" x14ac:dyDescent="0.2">
      <c r="B3" s="63" t="s">
        <v>71</v>
      </c>
      <c r="C3" s="63"/>
    </row>
    <row r="4" spans="1:4" ht="15" x14ac:dyDescent="0.2">
      <c r="A4" s="59" t="str">
        <f>+Santé_ménage!B7</f>
        <v>1.	SANTE DES MEMBRES DU MENAGE</v>
      </c>
    </row>
    <row r="5" spans="1:4" ht="25.5" x14ac:dyDescent="0.2">
      <c r="A5" s="58" t="str">
        <f>+Tab1.1!_Toc495579732</f>
        <v>Tableau 1- 1 : Évolution des taux de morbidité, par groupe d’âge selon le sexe (%)</v>
      </c>
      <c r="C5" s="60">
        <v>1</v>
      </c>
    </row>
    <row r="6" spans="1:4" x14ac:dyDescent="0.2">
      <c r="A6" s="58" t="str">
        <f>+Tab1.2!_Toc495579733</f>
        <v>Tableau 1- 2 : Taux de morbidité par région, milieu et niveau d’instruction du chef de ménage selon le groupe d’âges au cours des trois derniers mois (%)</v>
      </c>
      <c r="C6" s="60">
        <v>2</v>
      </c>
    </row>
    <row r="7" spans="1:4" x14ac:dyDescent="0.2">
      <c r="A7" s="58" t="str">
        <f>+Tab1.3!_Toc495579734</f>
        <v>Tableau 1- 3: Prévalence de certaines maladies par région, milieu et tranche d’âge de la population (%)</v>
      </c>
      <c r="C7" s="60">
        <v>3</v>
      </c>
    </row>
    <row r="8" spans="1:4" x14ac:dyDescent="0.2">
      <c r="A8" s="58" t="str">
        <f>+Tab1.4!_Toc495579735</f>
        <v>Tableau 1- 4: Taux de fréquentation des infrastructures  sanitaires selon le type d’infrastructure (%)</v>
      </c>
      <c r="C8" s="60">
        <v>4</v>
      </c>
    </row>
    <row r="9" spans="1:4" x14ac:dyDescent="0.2">
      <c r="A9" s="58" t="str">
        <f>+Tab1.5!_Toc495579713</f>
        <v>Tableau 1- 5: Répartition de la population ayant consulté des infrastructures sanitaires par région, milieu et niveau d’instruction du chef de ménage selon le type d’infra structure (%)</v>
      </c>
      <c r="C9" s="60">
        <v>5</v>
      </c>
    </row>
    <row r="10" spans="1:4" x14ac:dyDescent="0.2">
      <c r="A10" s="58" t="str">
        <f>+Tab1.6!_Toc495579714</f>
        <v>Tableau 1- 6: Répartition de la population par région et milieu selon la distance parcourue pour atteindre le service de santé où la consultation a eu lieu principalement (%)</v>
      </c>
      <c r="C10" s="60">
        <v>6</v>
      </c>
    </row>
    <row r="11" spans="1:4" x14ac:dyDescent="0.2">
      <c r="A11" s="58" t="str">
        <f>+Tab1.7!_Toc29306533</f>
        <v>Tableau 1- 7: Population ayant été consultée et qui a rencontré des problèmes, par région (%)</v>
      </c>
      <c r="C11" s="60">
        <v>7</v>
      </c>
    </row>
    <row r="12" spans="1:4" x14ac:dyDescent="0.2">
      <c r="A12" s="58" t="str">
        <f>+Tab1.8!_Toc60683854</f>
        <v>Tableau 1- 8: Opinions de la population ayant rencontrée des problèmes au cours de leur consultation selon le type de problème (%)</v>
      </c>
      <c r="C12" s="60">
        <v>8</v>
      </c>
    </row>
    <row r="13" spans="1:4" x14ac:dyDescent="0.2">
      <c r="A13" s="58" t="str">
        <f>+Tab1.9!_Toc29306534</f>
        <v>Tableau 1- 9: Opinion de la population qui a été malade sans consulter un service médical, selon les raisons de non-utilisation (%)</v>
      </c>
      <c r="C13" s="60">
        <v>9</v>
      </c>
    </row>
    <row r="14" spans="1:4" ht="15" x14ac:dyDescent="0.2">
      <c r="A14" s="59" t="str">
        <f>+Migration!C8</f>
        <v>2.	MIGRATIONS ET TRANSFERTS AU SEIN DES MENAGES</v>
      </c>
      <c r="C14" s="60">
        <v>10</v>
      </c>
    </row>
    <row r="15" spans="1:4" x14ac:dyDescent="0.2">
      <c r="A15" s="58" t="str">
        <f>+Tab2.1!_Toc495579736</f>
        <v>Tableau 2- 1: La situation migratoire des ménages par région et milieu de résidence</v>
      </c>
      <c r="C15" s="60">
        <v>11</v>
      </c>
    </row>
    <row r="16" spans="1:4" x14ac:dyDescent="0.2">
      <c r="A16" s="58" t="str">
        <f>+Tab2.2!_Toc495579738</f>
        <v xml:space="preserve">Tableau 2- 2 : Situation migratoire des ménages par région, milieu selon le type de migration </v>
      </c>
      <c r="C16" s="60">
        <v>12</v>
      </c>
    </row>
    <row r="17" spans="1:3" x14ac:dyDescent="0.2">
      <c r="A17" s="58" t="str">
        <f>+Tab2.3!_Toc495579715</f>
        <v>Tableau 2- 3: Proportion des ménages ayant reçu du transfert d’argent au cours des 12 derniers mois par région et milieu (%)</v>
      </c>
      <c r="C17" s="60">
        <v>13</v>
      </c>
    </row>
    <row r="18" spans="1:3" x14ac:dyDescent="0.2">
      <c r="A18" s="58" t="str">
        <f>+Tab2.4!_Toc495579716</f>
        <v>Tableau 2- 4: Montant des transferts internes reçus par région (en FCFA)</v>
      </c>
      <c r="C18" s="60">
        <v>14</v>
      </c>
    </row>
    <row r="19" spans="1:3" x14ac:dyDescent="0.2">
      <c r="A19" s="58" t="str">
        <f>+Tab2.5!_Toc495579717</f>
        <v>Tableau 2- 5: Montant des transferts externes (hors Mali) reçus par région (en millions de FCFA)</v>
      </c>
      <c r="C19" s="60">
        <v>15</v>
      </c>
    </row>
    <row r="20" spans="1:3" x14ac:dyDescent="0.2">
      <c r="A20" s="58" t="str">
        <f>+Tab2.6!_Toc495579740</f>
        <v>Tableau 2- 6: Montant des transferts (interne et externe) reçus selon la provenance (en millions de FCFA)</v>
      </c>
      <c r="C20" s="60">
        <v>16</v>
      </c>
    </row>
    <row r="21" spans="1:3" x14ac:dyDescent="0.2">
      <c r="A21" s="58" t="str">
        <f>+'Tab2.7'!A2</f>
        <v>Tableau 2- 7: Allocation des transferts (interne et externe) reçus par région et milieu de résidence (%)</v>
      </c>
      <c r="C21" s="60">
        <v>17</v>
      </c>
    </row>
    <row r="22" spans="1:3" ht="15" x14ac:dyDescent="0.2">
      <c r="A22" s="59" t="str">
        <f>+Pauvrete_subjective!B7</f>
        <v>3.	PAUVRETE SUBJECTIVE</v>
      </c>
      <c r="C22" s="60">
        <v>18</v>
      </c>
    </row>
    <row r="23" spans="1:3" ht="25.5" x14ac:dyDescent="0.2">
      <c r="A23" s="58" t="str">
        <f>+Tab3.1!_Toc495579741</f>
        <v>Tableau 3- 1: Répartition des ménages par région, milieu et sexe du chef de ménage selon l'appréciation du niveau de vie par rapport au revenu (%)</v>
      </c>
      <c r="C23" s="60">
        <v>19</v>
      </c>
    </row>
    <row r="24" spans="1:3" x14ac:dyDescent="0.2">
      <c r="A24" s="58" t="str">
        <f>+Tab3.2!_Toc55224492</f>
        <v>Tableau 3- 2: Répartition des ménages par région, milieu de résidence selon leur appréciation du niveau de vie par rapport à la situation de pauvreté (%)</v>
      </c>
      <c r="C24" s="60">
        <v>20</v>
      </c>
    </row>
    <row r="25" spans="1:3" x14ac:dyDescent="0.2">
      <c r="A25" s="58" t="str">
        <f>+'Tab3.3'!A1</f>
        <v>Tableau 3- 3: Perception des ménages sur les besoins minimums nécessaires pour avoir des conditions de vie acceptable (%)</v>
      </c>
      <c r="C25" s="60">
        <v>21</v>
      </c>
    </row>
    <row r="26" spans="1:3" x14ac:dyDescent="0.2">
      <c r="A26" s="58" t="str">
        <f>+'Tab3.4'!A2</f>
        <v>Tableau 3- 4: Situation de satisfaction des ménages par rapport aux besoins minimums de base (%)</v>
      </c>
      <c r="C26" s="60">
        <v>22</v>
      </c>
    </row>
    <row r="27" spans="1:3" ht="25.5" x14ac:dyDescent="0.2">
      <c r="A27" s="58" t="str">
        <f>+'Tab3.5'!A1</f>
        <v>Tableau 3- 5: Répartition des ménages (%) par région, milieu et sexe selon le degré de satisfaction des besoins « prendre trois repas par jour tous les jours dans votre ménage » et  «  logement »</v>
      </c>
      <c r="C27" s="60">
        <v>23</v>
      </c>
    </row>
    <row r="28" spans="1:3" x14ac:dyDescent="0.2">
      <c r="A28" s="58" t="str">
        <f>+'Tab3.6'!A2</f>
        <v>Tableau 3- 6: Répartition des ménages (%) par région, milieu et sexe selon le degré de satisfaction des besoins « Accès à l'eau potable » et  «  Accès à l'électricité»</v>
      </c>
      <c r="C28" s="60">
        <v>24</v>
      </c>
    </row>
    <row r="29" spans="1:3" x14ac:dyDescent="0.2">
      <c r="A29" s="58" t="str">
        <f>+'Tab3.7'!A2</f>
        <v>Tableau 3- 7: Répartition des ménages (%) par région, milieu et sexe selon le degré de satisfaction des besoins « Soins, médicaments en cas de maladie » et  «  Education des enfants»</v>
      </c>
      <c r="C29" s="60">
        <v>25</v>
      </c>
    </row>
    <row r="30" spans="1:3" x14ac:dyDescent="0.2">
      <c r="A30" s="58" t="str">
        <f>+'Tab3.8'!A2</f>
        <v>Tableau 3- 8: Le montant minimum mensuel nécessaire pour vivre par région, milieu et selon le sexe du chef de ménage (en milliers de FCFA)</v>
      </c>
      <c r="C30" s="60">
        <v>26</v>
      </c>
    </row>
    <row r="31" spans="1:3" x14ac:dyDescent="0.2">
      <c r="A31" s="58" t="str">
        <f>+Tab3.9!_Toc29306361</f>
        <v>Tableau 3- 9: Répartition des ménages par région, milieu et sexe du chef de ménage selon leur situation financière actuelle (%)</v>
      </c>
      <c r="C31" s="60">
        <v>27</v>
      </c>
    </row>
    <row r="32" spans="1:3" x14ac:dyDescent="0.2">
      <c r="A32" s="58" t="str">
        <f>+Tab3.10!_Toc29306362</f>
        <v>Tableau 3- 10: Répartition des ménages par région, milieu et sexe du chef de ménage selon leur perception sur le changement de leur niveau de vie (%)</v>
      </c>
      <c r="C32" s="60">
        <v>28</v>
      </c>
    </row>
    <row r="33" spans="1:3" x14ac:dyDescent="0.2">
      <c r="A33" s="58" t="str">
        <f>+Tab3.11!_Toc29306363</f>
        <v>Tableau 3- 11: Répartition des ménages par région, milieu et sexe du chef de ménage selon leur opinion sur l’efficacité des actions des autorités en matière de lutte contre la pauvreté (%)</v>
      </c>
      <c r="C33" s="60">
        <v>29</v>
      </c>
    </row>
    <row r="34" spans="1:3" x14ac:dyDescent="0.2">
      <c r="A34" s="58" t="str">
        <f>+Tab3.12!_Toc29306364</f>
        <v>Tableau 3- 12: Répartition des ménages par région, milieu et le sexe du chef de ménage selon les actions prioritaires des autorités</v>
      </c>
      <c r="C34" s="60">
        <v>30</v>
      </c>
    </row>
    <row r="35" spans="1:3" ht="15" x14ac:dyDescent="0.2">
      <c r="A35" s="59" t="str">
        <f>+Conso!C9</f>
        <v xml:space="preserve">DEPENSES DE CONSOMMATION TRIMESTRIELLE </v>
      </c>
      <c r="C35" s="60">
        <v>31</v>
      </c>
    </row>
    <row r="36" spans="1:3" x14ac:dyDescent="0.2">
      <c r="A36" s="58" t="str">
        <f>+Tab4.1!_Toc29306367</f>
        <v>Tableau 4- 1: Dépenses trimestrielles des selon le milieu de résidence (FCFA)</v>
      </c>
      <c r="C36" s="60">
        <v>32</v>
      </c>
    </row>
    <row r="37" spans="1:3" x14ac:dyDescent="0.2">
      <c r="A37" s="58" t="str">
        <f>+'Tab4.2'!A3</f>
        <v>Tableau 4- 2: Proportion des dépenses selon milieu et le mode d’acquisition (%)</v>
      </c>
      <c r="C37" s="60">
        <v>33</v>
      </c>
    </row>
    <row r="38" spans="1:3" x14ac:dyDescent="0.2">
      <c r="A38" s="58" t="str">
        <f>+Tab4.3!_Toc29306368</f>
        <v>Tableau 4- 3: Structure de la consommation des ménages entre juin – septembre 2019 selon le mode d’acquisition (%)</v>
      </c>
      <c r="C38" s="60">
        <v>34</v>
      </c>
    </row>
    <row r="39" spans="1:3" x14ac:dyDescent="0.2">
      <c r="A39" s="58" t="str">
        <f>+Tab4.4!_Hlk28104207</f>
        <v>Tableau 4- 4: Part des dépenses par fonctions de consommation selon le milieu de résidence</v>
      </c>
      <c r="C39" s="60">
        <v>35</v>
      </c>
    </row>
    <row r="40" spans="1:3" x14ac:dyDescent="0.2">
      <c r="A40" s="58" t="str">
        <f>+'Tab4.5'!A2</f>
        <v>Tableau 4- 5: Dépenses trimestrielles par région et selon le poste (milliards de FCFA)</v>
      </c>
      <c r="C40" s="60">
        <v>36</v>
      </c>
    </row>
  </sheetData>
  <mergeCells count="1">
    <mergeCell ref="B3:C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6F85-0ED6-42EB-81FE-13DA6B4427C8}">
  <dimension ref="A2:Q23"/>
  <sheetViews>
    <sheetView workbookViewId="0">
      <selection activeCell="E8" sqref="E8"/>
    </sheetView>
  </sheetViews>
  <sheetFormatPr baseColWidth="10" defaultRowHeight="15" x14ac:dyDescent="0.25"/>
  <sheetData>
    <row r="2" spans="1:17" ht="15.75" x14ac:dyDescent="0.25">
      <c r="A2" s="71" t="s">
        <v>184</v>
      </c>
      <c r="B2" s="71"/>
      <c r="C2" s="71"/>
      <c r="D2" s="71"/>
      <c r="E2" s="71"/>
      <c r="F2" s="71"/>
      <c r="G2" s="71"/>
      <c r="H2" s="71"/>
    </row>
    <row r="3" spans="1:17" ht="15.75" thickBot="1" x14ac:dyDescent="0.3"/>
    <row r="4" spans="1:17" ht="17.25" thickBot="1" x14ac:dyDescent="0.3">
      <c r="A4" s="188"/>
      <c r="B4" s="189" t="s">
        <v>185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1"/>
    </row>
    <row r="5" spans="1:17" ht="99.75" thickBot="1" x14ac:dyDescent="0.3">
      <c r="A5" s="192"/>
      <c r="B5" s="193" t="s">
        <v>186</v>
      </c>
      <c r="C5" s="193" t="s">
        <v>187</v>
      </c>
      <c r="D5" s="193" t="s">
        <v>188</v>
      </c>
      <c r="E5" s="193" t="s">
        <v>189</v>
      </c>
      <c r="F5" s="193" t="s">
        <v>190</v>
      </c>
      <c r="G5" s="193" t="s">
        <v>191</v>
      </c>
      <c r="H5" s="193" t="s">
        <v>192</v>
      </c>
      <c r="I5" s="193" t="s">
        <v>193</v>
      </c>
      <c r="J5" s="193" t="s">
        <v>194</v>
      </c>
      <c r="K5" s="193" t="s">
        <v>195</v>
      </c>
      <c r="L5" s="193" t="s">
        <v>196</v>
      </c>
      <c r="M5" s="193" t="s">
        <v>197</v>
      </c>
      <c r="N5" s="193" t="s">
        <v>198</v>
      </c>
      <c r="O5" s="193" t="s">
        <v>199</v>
      </c>
      <c r="P5" s="194" t="s">
        <v>42</v>
      </c>
      <c r="Q5" s="111"/>
    </row>
    <row r="6" spans="1:17" ht="17.25" thickBot="1" x14ac:dyDescent="0.3">
      <c r="A6" s="195" t="s">
        <v>0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7"/>
    </row>
    <row r="7" spans="1:17" ht="17.25" thickBot="1" x14ac:dyDescent="0.3">
      <c r="A7" s="192" t="s">
        <v>1</v>
      </c>
      <c r="B7" s="198">
        <v>75.099999999999994</v>
      </c>
      <c r="C7" s="198">
        <v>1.4</v>
      </c>
      <c r="D7" s="198">
        <v>5</v>
      </c>
      <c r="E7" s="198">
        <v>0</v>
      </c>
      <c r="F7" s="198">
        <v>3.1</v>
      </c>
      <c r="G7" s="198" t="s">
        <v>200</v>
      </c>
      <c r="H7" s="198">
        <v>1.7</v>
      </c>
      <c r="I7" s="198">
        <v>5.5</v>
      </c>
      <c r="J7" s="198">
        <v>0.2</v>
      </c>
      <c r="K7" s="198">
        <v>1.6</v>
      </c>
      <c r="L7" s="198">
        <v>1.2</v>
      </c>
      <c r="M7" s="198">
        <v>0.2</v>
      </c>
      <c r="N7" s="198">
        <v>4.8</v>
      </c>
      <c r="O7" s="198">
        <v>0.2</v>
      </c>
      <c r="P7" s="198">
        <v>100</v>
      </c>
      <c r="Q7" s="116"/>
    </row>
    <row r="8" spans="1:17" ht="17.25" thickBot="1" x14ac:dyDescent="0.3">
      <c r="A8" s="192" t="s">
        <v>2</v>
      </c>
      <c r="B8" s="198">
        <v>56</v>
      </c>
      <c r="C8" s="198">
        <v>0.2</v>
      </c>
      <c r="D8" s="198">
        <v>9.5</v>
      </c>
      <c r="E8" s="198">
        <v>0.6</v>
      </c>
      <c r="F8" s="198">
        <v>4</v>
      </c>
      <c r="G8" s="198" t="s">
        <v>200</v>
      </c>
      <c r="H8" s="198">
        <v>3.4</v>
      </c>
      <c r="I8" s="198">
        <v>4.4000000000000004</v>
      </c>
      <c r="J8" s="198" t="s">
        <v>200</v>
      </c>
      <c r="K8" s="198">
        <v>0.3</v>
      </c>
      <c r="L8" s="198">
        <v>2.8</v>
      </c>
      <c r="M8" s="198">
        <v>1.3</v>
      </c>
      <c r="N8" s="198">
        <v>14.4</v>
      </c>
      <c r="O8" s="198">
        <v>3.2</v>
      </c>
      <c r="P8" s="198">
        <v>100</v>
      </c>
      <c r="Q8" s="116"/>
    </row>
    <row r="9" spans="1:17" ht="17.25" thickBot="1" x14ac:dyDescent="0.3">
      <c r="A9" s="192" t="s">
        <v>3</v>
      </c>
      <c r="B9" s="198">
        <v>45.4</v>
      </c>
      <c r="C9" s="198">
        <v>0.1</v>
      </c>
      <c r="D9" s="198">
        <v>11.6</v>
      </c>
      <c r="E9" s="198">
        <v>0.9</v>
      </c>
      <c r="F9" s="198">
        <v>6.7</v>
      </c>
      <c r="G9" s="198" t="s">
        <v>200</v>
      </c>
      <c r="H9" s="198">
        <v>2.8</v>
      </c>
      <c r="I9" s="198">
        <v>2.2999999999999998</v>
      </c>
      <c r="J9" s="198">
        <v>0.2</v>
      </c>
      <c r="K9" s="198">
        <v>0.3</v>
      </c>
      <c r="L9" s="198">
        <v>0.6</v>
      </c>
      <c r="M9" s="198" t="s">
        <v>200</v>
      </c>
      <c r="N9" s="198">
        <v>25.5</v>
      </c>
      <c r="O9" s="198">
        <v>3.7</v>
      </c>
      <c r="P9" s="198">
        <v>100</v>
      </c>
      <c r="Q9" s="116"/>
    </row>
    <row r="10" spans="1:17" ht="17.25" thickBot="1" x14ac:dyDescent="0.3">
      <c r="A10" s="192" t="s">
        <v>4</v>
      </c>
      <c r="B10" s="198">
        <v>58.9</v>
      </c>
      <c r="C10" s="198">
        <v>0.2</v>
      </c>
      <c r="D10" s="198">
        <v>9.1999999999999993</v>
      </c>
      <c r="E10" s="198" t="s">
        <v>200</v>
      </c>
      <c r="F10" s="198">
        <v>0.1</v>
      </c>
      <c r="G10" s="198">
        <v>0.3</v>
      </c>
      <c r="H10" s="198">
        <v>2.1</v>
      </c>
      <c r="I10" s="198">
        <v>2</v>
      </c>
      <c r="J10" s="198" t="s">
        <v>200</v>
      </c>
      <c r="K10" s="198">
        <v>0.8</v>
      </c>
      <c r="L10" s="198">
        <v>3.5</v>
      </c>
      <c r="M10" s="198">
        <v>0.7</v>
      </c>
      <c r="N10" s="198">
        <v>21.9</v>
      </c>
      <c r="O10" s="198">
        <v>0.4</v>
      </c>
      <c r="P10" s="198">
        <v>100</v>
      </c>
      <c r="Q10" s="116"/>
    </row>
    <row r="11" spans="1:17" ht="17.25" thickBot="1" x14ac:dyDescent="0.3">
      <c r="A11" s="192" t="s">
        <v>5</v>
      </c>
      <c r="B11" s="198">
        <v>50.7</v>
      </c>
      <c r="C11" s="198">
        <v>1</v>
      </c>
      <c r="D11" s="198">
        <v>11.7</v>
      </c>
      <c r="E11" s="198">
        <v>0.4</v>
      </c>
      <c r="F11" s="198">
        <v>2.9</v>
      </c>
      <c r="G11" s="198" t="s">
        <v>200</v>
      </c>
      <c r="H11" s="198">
        <v>0.5</v>
      </c>
      <c r="I11" s="198">
        <v>2.5</v>
      </c>
      <c r="J11" s="198" t="s">
        <v>200</v>
      </c>
      <c r="K11" s="198">
        <v>0.5</v>
      </c>
      <c r="L11" s="198">
        <v>0.8</v>
      </c>
      <c r="M11" s="198">
        <v>0.4</v>
      </c>
      <c r="N11" s="198">
        <v>17.100000000000001</v>
      </c>
      <c r="O11" s="198">
        <v>11.4</v>
      </c>
      <c r="P11" s="198">
        <v>100</v>
      </c>
      <c r="Q11" s="116"/>
    </row>
    <row r="12" spans="1:17" ht="17.25" thickBot="1" x14ac:dyDescent="0.3">
      <c r="A12" s="192" t="s">
        <v>6</v>
      </c>
      <c r="B12" s="198">
        <v>40.299999999999997</v>
      </c>
      <c r="C12" s="198">
        <v>0.1</v>
      </c>
      <c r="D12" s="198">
        <v>13.4</v>
      </c>
      <c r="E12" s="198" t="s">
        <v>200</v>
      </c>
      <c r="F12" s="198" t="s">
        <v>200</v>
      </c>
      <c r="G12" s="198" t="s">
        <v>200</v>
      </c>
      <c r="H12" s="198">
        <v>1.3</v>
      </c>
      <c r="I12" s="198">
        <v>14.5</v>
      </c>
      <c r="J12" s="198" t="s">
        <v>200</v>
      </c>
      <c r="K12" s="198">
        <v>4.3</v>
      </c>
      <c r="L12" s="198">
        <v>5.2</v>
      </c>
      <c r="M12" s="198" t="s">
        <v>200</v>
      </c>
      <c r="N12" s="198">
        <v>6.8</v>
      </c>
      <c r="O12" s="198">
        <v>14</v>
      </c>
      <c r="P12" s="198">
        <v>100</v>
      </c>
      <c r="Q12" s="116"/>
    </row>
    <row r="13" spans="1:17" ht="17.25" thickBot="1" x14ac:dyDescent="0.3">
      <c r="A13" s="192" t="s">
        <v>7</v>
      </c>
      <c r="B13" s="198">
        <v>72</v>
      </c>
      <c r="C13" s="198">
        <v>0.5</v>
      </c>
      <c r="D13" s="198">
        <v>20.7</v>
      </c>
      <c r="E13" s="198" t="s">
        <v>200</v>
      </c>
      <c r="F13" s="198">
        <v>3.7</v>
      </c>
      <c r="G13" s="198" t="s">
        <v>200</v>
      </c>
      <c r="H13" s="198">
        <v>0.3</v>
      </c>
      <c r="I13" s="198">
        <v>0.8</v>
      </c>
      <c r="J13" s="198" t="s">
        <v>200</v>
      </c>
      <c r="K13" s="198">
        <v>1.4</v>
      </c>
      <c r="L13" s="198">
        <v>0.3</v>
      </c>
      <c r="M13" s="198" t="s">
        <v>200</v>
      </c>
      <c r="N13" s="198">
        <v>0.3</v>
      </c>
      <c r="O13" s="198" t="s">
        <v>200</v>
      </c>
      <c r="P13" s="198">
        <v>100</v>
      </c>
      <c r="Q13" s="116"/>
    </row>
    <row r="14" spans="1:17" ht="17.25" thickBot="1" x14ac:dyDescent="0.3">
      <c r="A14" s="192" t="s">
        <v>8</v>
      </c>
      <c r="B14" s="198" t="s">
        <v>200</v>
      </c>
      <c r="C14" s="198" t="s">
        <v>200</v>
      </c>
      <c r="D14" s="198" t="s">
        <v>200</v>
      </c>
      <c r="E14" s="198" t="s">
        <v>200</v>
      </c>
      <c r="F14" s="198" t="s">
        <v>200</v>
      </c>
      <c r="G14" s="198" t="s">
        <v>200</v>
      </c>
      <c r="H14" s="198" t="s">
        <v>200</v>
      </c>
      <c r="I14" s="198" t="s">
        <v>200</v>
      </c>
      <c r="J14" s="198" t="s">
        <v>200</v>
      </c>
      <c r="K14" s="198" t="s">
        <v>200</v>
      </c>
      <c r="L14" s="198" t="s">
        <v>200</v>
      </c>
      <c r="M14" s="198" t="s">
        <v>200</v>
      </c>
      <c r="N14" s="198">
        <v>100</v>
      </c>
      <c r="O14" s="198" t="s">
        <v>200</v>
      </c>
      <c r="P14" s="198">
        <v>100</v>
      </c>
      <c r="Q14" s="116"/>
    </row>
    <row r="15" spans="1:17" ht="17.25" thickBot="1" x14ac:dyDescent="0.3">
      <c r="A15" s="192" t="s">
        <v>9</v>
      </c>
      <c r="B15" s="198">
        <v>57.5</v>
      </c>
      <c r="C15" s="198">
        <v>6.8</v>
      </c>
      <c r="D15" s="198">
        <v>7.6</v>
      </c>
      <c r="E15" s="198">
        <v>6.5</v>
      </c>
      <c r="F15" s="198">
        <v>0.5</v>
      </c>
      <c r="G15" s="198">
        <v>0.6</v>
      </c>
      <c r="H15" s="198">
        <v>0.4</v>
      </c>
      <c r="I15" s="198" t="s">
        <v>200</v>
      </c>
      <c r="J15" s="198" t="s">
        <v>200</v>
      </c>
      <c r="K15" s="198">
        <v>0.8</v>
      </c>
      <c r="L15" s="198">
        <v>3.1</v>
      </c>
      <c r="M15" s="198">
        <v>0.3</v>
      </c>
      <c r="N15" s="198">
        <v>13.9</v>
      </c>
      <c r="O15" s="198">
        <v>2</v>
      </c>
      <c r="P15" s="198">
        <v>100</v>
      </c>
      <c r="Q15" s="111"/>
    </row>
    <row r="16" spans="1:17" ht="17.25" thickBot="1" x14ac:dyDescent="0.3">
      <c r="A16" s="195" t="s">
        <v>10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7"/>
    </row>
    <row r="17" spans="1:17" ht="17.25" thickBot="1" x14ac:dyDescent="0.3">
      <c r="A17" s="199" t="s">
        <v>11</v>
      </c>
      <c r="B17" s="198">
        <v>57.6</v>
      </c>
      <c r="C17" s="198">
        <v>5.3</v>
      </c>
      <c r="D17" s="198">
        <v>8.5</v>
      </c>
      <c r="E17" s="198">
        <v>5</v>
      </c>
      <c r="F17" s="198">
        <v>0.7</v>
      </c>
      <c r="G17" s="198">
        <v>0.5</v>
      </c>
      <c r="H17" s="198">
        <v>0.9</v>
      </c>
      <c r="I17" s="198">
        <v>2.2999999999999998</v>
      </c>
      <c r="J17" s="198" t="s">
        <v>200</v>
      </c>
      <c r="K17" s="198">
        <v>0.8</v>
      </c>
      <c r="L17" s="198">
        <v>2.8</v>
      </c>
      <c r="M17" s="198">
        <v>0.3</v>
      </c>
      <c r="N17" s="198">
        <v>13.3</v>
      </c>
      <c r="O17" s="198">
        <v>2</v>
      </c>
      <c r="P17" s="198">
        <v>100</v>
      </c>
      <c r="Q17" s="116"/>
    </row>
    <row r="18" spans="1:17" ht="17.25" thickBot="1" x14ac:dyDescent="0.3">
      <c r="A18" s="200" t="s">
        <v>9</v>
      </c>
      <c r="B18" s="198">
        <v>57.5</v>
      </c>
      <c r="C18" s="198">
        <v>6.8</v>
      </c>
      <c r="D18" s="198">
        <v>7.6</v>
      </c>
      <c r="E18" s="198">
        <v>6.5</v>
      </c>
      <c r="F18" s="198">
        <v>0.5</v>
      </c>
      <c r="G18" s="198">
        <v>0.6</v>
      </c>
      <c r="H18" s="198">
        <v>0.4</v>
      </c>
      <c r="I18" s="198" t="s">
        <v>200</v>
      </c>
      <c r="J18" s="198" t="s">
        <v>200</v>
      </c>
      <c r="K18" s="198">
        <v>0.8</v>
      </c>
      <c r="L18" s="198">
        <v>3.1</v>
      </c>
      <c r="M18" s="198">
        <v>0.3</v>
      </c>
      <c r="N18" s="198">
        <v>13.9</v>
      </c>
      <c r="O18" s="198">
        <v>2</v>
      </c>
      <c r="P18" s="198">
        <v>100</v>
      </c>
      <c r="Q18" s="116"/>
    </row>
    <row r="19" spans="1:17" ht="17.25" thickBot="1" x14ac:dyDescent="0.3">
      <c r="A19" s="200" t="s">
        <v>201</v>
      </c>
      <c r="B19" s="198">
        <v>57.9</v>
      </c>
      <c r="C19" s="198">
        <v>0.8</v>
      </c>
      <c r="D19" s="198">
        <v>11.1</v>
      </c>
      <c r="E19" s="198">
        <v>0.6</v>
      </c>
      <c r="F19" s="198">
        <v>1.5</v>
      </c>
      <c r="G19" s="198">
        <v>0.1</v>
      </c>
      <c r="H19" s="198">
        <v>2.5</v>
      </c>
      <c r="I19" s="198">
        <v>8.6999999999999993</v>
      </c>
      <c r="J19" s="198" t="s">
        <v>200</v>
      </c>
      <c r="K19" s="198">
        <v>0.7</v>
      </c>
      <c r="L19" s="198">
        <v>1.8</v>
      </c>
      <c r="M19" s="198">
        <v>0.5</v>
      </c>
      <c r="N19" s="198">
        <v>11.7</v>
      </c>
      <c r="O19" s="198">
        <v>1.9</v>
      </c>
      <c r="P19" s="198">
        <v>100</v>
      </c>
      <c r="Q19" s="116"/>
    </row>
    <row r="20" spans="1:17" ht="17.25" thickBot="1" x14ac:dyDescent="0.3">
      <c r="A20" s="199" t="s">
        <v>202</v>
      </c>
      <c r="B20" s="198">
        <v>61.7</v>
      </c>
      <c r="C20" s="198">
        <v>0.9</v>
      </c>
      <c r="D20" s="198">
        <v>8.3000000000000007</v>
      </c>
      <c r="E20" s="198">
        <v>0.2</v>
      </c>
      <c r="F20" s="198">
        <v>3.5</v>
      </c>
      <c r="G20" s="198" t="s">
        <v>200</v>
      </c>
      <c r="H20" s="198">
        <v>1.7</v>
      </c>
      <c r="I20" s="198">
        <v>4.3</v>
      </c>
      <c r="J20" s="198">
        <v>0.2</v>
      </c>
      <c r="K20" s="198">
        <v>1.4</v>
      </c>
      <c r="L20" s="198">
        <v>1.6</v>
      </c>
      <c r="M20" s="198">
        <v>0.3</v>
      </c>
      <c r="N20" s="198">
        <v>11.8</v>
      </c>
      <c r="O20" s="198">
        <v>4.3</v>
      </c>
      <c r="P20" s="198">
        <v>100</v>
      </c>
      <c r="Q20" s="116"/>
    </row>
    <row r="21" spans="1:17" ht="17.25" thickBot="1" x14ac:dyDescent="0.3">
      <c r="A21" s="201" t="s">
        <v>42</v>
      </c>
      <c r="B21" s="202">
        <v>60.2</v>
      </c>
      <c r="C21" s="202">
        <v>2.5</v>
      </c>
      <c r="D21" s="202">
        <v>8.4</v>
      </c>
      <c r="E21" s="202">
        <v>2</v>
      </c>
      <c r="F21" s="202">
        <v>2.5</v>
      </c>
      <c r="G21" s="202">
        <v>0.2</v>
      </c>
      <c r="H21" s="202">
        <v>1.4</v>
      </c>
      <c r="I21" s="202">
        <v>3.5</v>
      </c>
      <c r="J21" s="202">
        <v>0.1</v>
      </c>
      <c r="K21" s="202">
        <v>1.1000000000000001</v>
      </c>
      <c r="L21" s="202">
        <v>2</v>
      </c>
      <c r="M21" s="202">
        <v>0.3</v>
      </c>
      <c r="N21" s="202">
        <v>12.4</v>
      </c>
      <c r="O21" s="202">
        <v>3.4</v>
      </c>
      <c r="P21" s="202">
        <v>100</v>
      </c>
      <c r="Q21" s="116"/>
    </row>
    <row r="22" spans="1:17" ht="16.5" x14ac:dyDescent="0.25">
      <c r="A22" s="203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ht="16.5" x14ac:dyDescent="0.3">
      <c r="A23" s="204" t="s">
        <v>85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</sheetData>
  <mergeCells count="4">
    <mergeCell ref="A2:H2"/>
    <mergeCell ref="B4:Q4"/>
    <mergeCell ref="A6:Q6"/>
    <mergeCell ref="A16:Q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9A74-1861-4CE4-9163-1BBF85C05BC7}">
  <dimension ref="B7:E12"/>
  <sheetViews>
    <sheetView workbookViewId="0">
      <selection activeCell="L14" sqref="L14"/>
    </sheetView>
  </sheetViews>
  <sheetFormatPr baseColWidth="10" defaultRowHeight="15" x14ac:dyDescent="0.25"/>
  <sheetData>
    <row r="7" spans="2:5" ht="15.75" customHeight="1" x14ac:dyDescent="0.25">
      <c r="B7" s="72" t="s">
        <v>203</v>
      </c>
      <c r="C7" s="72"/>
      <c r="D7" s="72"/>
      <c r="E7" s="72"/>
    </row>
    <row r="8" spans="2:5" x14ac:dyDescent="0.25">
      <c r="B8" s="72"/>
      <c r="C8" s="72"/>
      <c r="D8" s="72"/>
      <c r="E8" s="72"/>
    </row>
    <row r="9" spans="2:5" x14ac:dyDescent="0.25">
      <c r="B9" s="72"/>
      <c r="C9" s="72"/>
      <c r="D9" s="72"/>
      <c r="E9" s="72"/>
    </row>
    <row r="10" spans="2:5" x14ac:dyDescent="0.25">
      <c r="B10" s="72"/>
      <c r="C10" s="72"/>
      <c r="D10" s="72"/>
      <c r="E10" s="72"/>
    </row>
    <row r="11" spans="2:5" x14ac:dyDescent="0.25">
      <c r="B11" s="72"/>
      <c r="C11" s="72"/>
      <c r="D11" s="72"/>
      <c r="E11" s="72"/>
    </row>
    <row r="12" spans="2:5" x14ac:dyDescent="0.25">
      <c r="B12" s="72"/>
      <c r="C12" s="72"/>
      <c r="D12" s="72"/>
      <c r="E12" s="72"/>
    </row>
  </sheetData>
  <mergeCells count="1">
    <mergeCell ref="B7:E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E742-41E5-4DB6-B87E-B51B4FE11E09}">
  <dimension ref="A1:F23"/>
  <sheetViews>
    <sheetView workbookViewId="0">
      <selection activeCell="G12" sqref="G12"/>
    </sheetView>
  </sheetViews>
  <sheetFormatPr baseColWidth="10" defaultRowHeight="15" x14ac:dyDescent="0.25"/>
  <cols>
    <col min="1" max="1" width="31.140625" customWidth="1"/>
    <col min="2" max="2" width="17.7109375" customWidth="1"/>
    <col min="3" max="3" width="10.5703125" bestFit="1" customWidth="1"/>
    <col min="4" max="4" width="13.42578125" bestFit="1" customWidth="1"/>
    <col min="5" max="5" width="18.140625" customWidth="1"/>
  </cols>
  <sheetData>
    <row r="1" spans="1:6" ht="45.75" customHeight="1" x14ac:dyDescent="0.25">
      <c r="A1" s="109" t="s">
        <v>204</v>
      </c>
      <c r="B1" s="109"/>
      <c r="C1" s="109"/>
      <c r="D1" s="109"/>
      <c r="E1" s="109"/>
      <c r="F1" s="109"/>
    </row>
    <row r="2" spans="1:6" ht="15.75" thickBot="1" x14ac:dyDescent="0.3"/>
    <row r="3" spans="1:6" ht="32.25" thickBot="1" x14ac:dyDescent="0.3">
      <c r="A3" s="14"/>
      <c r="B3" s="10" t="s">
        <v>205</v>
      </c>
      <c r="C3" s="10" t="s">
        <v>206</v>
      </c>
      <c r="D3" s="10" t="s">
        <v>207</v>
      </c>
      <c r="E3" s="10" t="s">
        <v>208</v>
      </c>
      <c r="F3" s="10" t="s">
        <v>42</v>
      </c>
    </row>
    <row r="4" spans="1:6" ht="16.5" thickBot="1" x14ac:dyDescent="0.3">
      <c r="A4" s="208" t="s">
        <v>0</v>
      </c>
      <c r="B4" s="209"/>
      <c r="C4" s="209"/>
      <c r="D4" s="209"/>
      <c r="E4" s="209"/>
      <c r="F4" s="210"/>
    </row>
    <row r="5" spans="1:6" ht="16.5" thickBot="1" x14ac:dyDescent="0.3">
      <c r="A5" s="18" t="s">
        <v>1</v>
      </c>
      <c r="B5" s="205">
        <v>1</v>
      </c>
      <c r="C5" s="205">
        <v>24.4</v>
      </c>
      <c r="D5" s="205">
        <v>65.7</v>
      </c>
      <c r="E5" s="205">
        <v>8.9</v>
      </c>
      <c r="F5" s="205">
        <v>100</v>
      </c>
    </row>
    <row r="6" spans="1:6" ht="16.5" thickBot="1" x14ac:dyDescent="0.3">
      <c r="A6" s="18" t="s">
        <v>2</v>
      </c>
      <c r="B6" s="205">
        <v>5.8</v>
      </c>
      <c r="C6" s="205">
        <v>35.700000000000003</v>
      </c>
      <c r="D6" s="205">
        <v>33.9</v>
      </c>
      <c r="E6" s="205">
        <v>24.6</v>
      </c>
      <c r="F6" s="205">
        <v>100</v>
      </c>
    </row>
    <row r="7" spans="1:6" ht="16.5" thickBot="1" x14ac:dyDescent="0.3">
      <c r="A7" s="18" t="s">
        <v>3</v>
      </c>
      <c r="B7" s="205">
        <v>9.3000000000000007</v>
      </c>
      <c r="C7" s="205">
        <v>37.700000000000003</v>
      </c>
      <c r="D7" s="205">
        <v>41.4</v>
      </c>
      <c r="E7" s="205">
        <v>11.5</v>
      </c>
      <c r="F7" s="205">
        <v>100</v>
      </c>
    </row>
    <row r="8" spans="1:6" ht="16.5" thickBot="1" x14ac:dyDescent="0.3">
      <c r="A8" s="18" t="s">
        <v>4</v>
      </c>
      <c r="B8" s="205">
        <v>2.2000000000000002</v>
      </c>
      <c r="C8" s="205">
        <v>28.2</v>
      </c>
      <c r="D8" s="205">
        <v>61.8</v>
      </c>
      <c r="E8" s="205">
        <v>7.8</v>
      </c>
      <c r="F8" s="205">
        <v>100</v>
      </c>
    </row>
    <row r="9" spans="1:6" ht="16.5" thickBot="1" x14ac:dyDescent="0.3">
      <c r="A9" s="18" t="s">
        <v>5</v>
      </c>
      <c r="B9" s="205">
        <v>0.4</v>
      </c>
      <c r="C9" s="205">
        <v>23.6</v>
      </c>
      <c r="D9" s="205">
        <v>54.5</v>
      </c>
      <c r="E9" s="205">
        <v>21.5</v>
      </c>
      <c r="F9" s="205">
        <v>100</v>
      </c>
    </row>
    <row r="10" spans="1:6" ht="16.5" thickBot="1" x14ac:dyDescent="0.3">
      <c r="A10" s="18" t="s">
        <v>6</v>
      </c>
      <c r="B10" s="205">
        <v>3.2</v>
      </c>
      <c r="C10" s="205">
        <v>23.8</v>
      </c>
      <c r="D10" s="205">
        <v>68.099999999999994</v>
      </c>
      <c r="E10" s="205">
        <v>4.9000000000000004</v>
      </c>
      <c r="F10" s="205">
        <v>100</v>
      </c>
    </row>
    <row r="11" spans="1:6" ht="16.5" thickBot="1" x14ac:dyDescent="0.3">
      <c r="A11" s="18" t="s">
        <v>7</v>
      </c>
      <c r="B11" s="205">
        <v>2.1</v>
      </c>
      <c r="C11" s="205">
        <v>18.600000000000001</v>
      </c>
      <c r="D11" s="205">
        <v>77.099999999999994</v>
      </c>
      <c r="E11" s="205">
        <v>2.2000000000000002</v>
      </c>
      <c r="F11" s="205">
        <v>100</v>
      </c>
    </row>
    <row r="12" spans="1:6" ht="16.5" thickBot="1" x14ac:dyDescent="0.3">
      <c r="A12" s="18" t="s">
        <v>8</v>
      </c>
      <c r="B12" s="205">
        <v>25.7</v>
      </c>
      <c r="C12" s="205">
        <v>31.1</v>
      </c>
      <c r="D12" s="205">
        <v>36.200000000000003</v>
      </c>
      <c r="E12" s="205">
        <v>7</v>
      </c>
      <c r="F12" s="205">
        <v>100</v>
      </c>
    </row>
    <row r="13" spans="1:6" ht="16.5" thickBot="1" x14ac:dyDescent="0.3">
      <c r="A13" s="18" t="s">
        <v>9</v>
      </c>
      <c r="B13" s="205">
        <v>9.1</v>
      </c>
      <c r="C13" s="205">
        <v>39.799999999999997</v>
      </c>
      <c r="D13" s="205">
        <v>37.799999999999997</v>
      </c>
      <c r="E13" s="205">
        <v>13.3</v>
      </c>
      <c r="F13" s="205">
        <v>100</v>
      </c>
    </row>
    <row r="14" spans="1:6" ht="16.5" thickBot="1" x14ac:dyDescent="0.3">
      <c r="A14" s="208" t="s">
        <v>209</v>
      </c>
      <c r="B14" s="209"/>
      <c r="C14" s="209"/>
      <c r="D14" s="209"/>
      <c r="E14" s="209"/>
      <c r="F14" s="210"/>
    </row>
    <row r="15" spans="1:6" ht="16.5" thickBot="1" x14ac:dyDescent="0.3">
      <c r="A15" s="18" t="s">
        <v>11</v>
      </c>
      <c r="B15" s="205">
        <v>7.7</v>
      </c>
      <c r="C15" s="205">
        <v>36.6</v>
      </c>
      <c r="D15" s="205">
        <v>43.8</v>
      </c>
      <c r="E15" s="205">
        <v>12</v>
      </c>
      <c r="F15" s="205">
        <v>100</v>
      </c>
    </row>
    <row r="16" spans="1:6" ht="16.5" thickBot="1" x14ac:dyDescent="0.3">
      <c r="A16" s="206" t="s">
        <v>80</v>
      </c>
      <c r="B16" s="205">
        <v>9.1</v>
      </c>
      <c r="C16" s="205">
        <v>39.799999999999997</v>
      </c>
      <c r="D16" s="205">
        <v>37.799999999999997</v>
      </c>
      <c r="E16" s="205">
        <v>13.3</v>
      </c>
      <c r="F16" s="205">
        <v>100</v>
      </c>
    </row>
    <row r="17" spans="1:6" ht="16.5" thickBot="1" x14ac:dyDescent="0.3">
      <c r="A17" s="206" t="s">
        <v>81</v>
      </c>
      <c r="B17" s="205">
        <v>5.8</v>
      </c>
      <c r="C17" s="205">
        <v>32.6</v>
      </c>
      <c r="D17" s="205">
        <v>51.3</v>
      </c>
      <c r="E17" s="205">
        <v>10.3</v>
      </c>
      <c r="F17" s="205">
        <v>100</v>
      </c>
    </row>
    <row r="18" spans="1:6" ht="16.5" thickBot="1" x14ac:dyDescent="0.3">
      <c r="A18" s="18" t="s">
        <v>12</v>
      </c>
      <c r="B18" s="205">
        <v>3.6</v>
      </c>
      <c r="C18" s="205">
        <v>28.3</v>
      </c>
      <c r="D18" s="205">
        <v>54.4</v>
      </c>
      <c r="E18" s="205">
        <v>13.6</v>
      </c>
      <c r="F18" s="205">
        <v>100</v>
      </c>
    </row>
    <row r="19" spans="1:6" ht="16.5" thickBot="1" x14ac:dyDescent="0.3">
      <c r="A19" s="208" t="s">
        <v>210</v>
      </c>
      <c r="B19" s="209"/>
      <c r="C19" s="209"/>
      <c r="D19" s="209"/>
      <c r="E19" s="209"/>
      <c r="F19" s="210"/>
    </row>
    <row r="20" spans="1:6" ht="16.5" thickBot="1" x14ac:dyDescent="0.3">
      <c r="A20" s="18" t="s">
        <v>17</v>
      </c>
      <c r="B20" s="205">
        <v>4.5999999999999996</v>
      </c>
      <c r="C20" s="205">
        <v>30.8</v>
      </c>
      <c r="D20" s="205">
        <v>51.8</v>
      </c>
      <c r="E20" s="205">
        <v>12.8</v>
      </c>
      <c r="F20" s="205">
        <v>100</v>
      </c>
    </row>
    <row r="21" spans="1:6" ht="16.5" thickBot="1" x14ac:dyDescent="0.3">
      <c r="A21" s="18" t="s">
        <v>21</v>
      </c>
      <c r="B21" s="205">
        <v>5.6</v>
      </c>
      <c r="C21" s="205">
        <v>25.6</v>
      </c>
      <c r="D21" s="205">
        <v>50.5</v>
      </c>
      <c r="E21" s="205">
        <v>18.3</v>
      </c>
      <c r="F21" s="205">
        <v>100</v>
      </c>
    </row>
    <row r="22" spans="1:6" ht="16.5" thickBot="1" x14ac:dyDescent="0.3">
      <c r="A22" s="207" t="s">
        <v>14</v>
      </c>
      <c r="B22" s="13">
        <v>4.7</v>
      </c>
      <c r="C22" s="13">
        <v>30.5</v>
      </c>
      <c r="D22" s="13">
        <v>51.7</v>
      </c>
      <c r="E22" s="13">
        <v>13.2</v>
      </c>
      <c r="F22" s="13">
        <v>100</v>
      </c>
    </row>
    <row r="23" spans="1:6" ht="15.75" x14ac:dyDescent="0.25">
      <c r="A23" s="108" t="s">
        <v>85</v>
      </c>
    </row>
  </sheetData>
  <mergeCells count="4">
    <mergeCell ref="A4:F4"/>
    <mergeCell ref="A14:F14"/>
    <mergeCell ref="A19:F19"/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2231-2FCB-4F46-8FB1-CB226A746796}">
  <dimension ref="A1:F21"/>
  <sheetViews>
    <sheetView workbookViewId="0">
      <selection activeCell="A3" sqref="A3:E21"/>
    </sheetView>
  </sheetViews>
  <sheetFormatPr baseColWidth="10" defaultRowHeight="15" x14ac:dyDescent="0.25"/>
  <cols>
    <col min="1" max="1" width="30.140625" customWidth="1"/>
    <col min="2" max="2" width="21.85546875" customWidth="1"/>
    <col min="3" max="3" width="20" customWidth="1"/>
    <col min="4" max="4" width="19" customWidth="1"/>
  </cols>
  <sheetData>
    <row r="1" spans="1:6" ht="45.75" customHeight="1" x14ac:dyDescent="0.25">
      <c r="A1" s="109" t="s">
        <v>211</v>
      </c>
      <c r="B1" s="109"/>
      <c r="C1" s="109"/>
      <c r="D1" s="109"/>
      <c r="E1" s="109"/>
      <c r="F1" s="109"/>
    </row>
    <row r="2" spans="1:6" ht="15.75" thickBot="1" x14ac:dyDescent="0.3"/>
    <row r="3" spans="1:6" ht="16.5" thickBot="1" x14ac:dyDescent="0.3">
      <c r="A3" s="211"/>
      <c r="B3" s="212" t="s">
        <v>212</v>
      </c>
      <c r="C3" s="212" t="s">
        <v>213</v>
      </c>
      <c r="D3" s="212" t="s">
        <v>214</v>
      </c>
      <c r="E3" s="213" t="s">
        <v>42</v>
      </c>
    </row>
    <row r="4" spans="1:6" ht="16.5" thickBot="1" x14ac:dyDescent="0.3">
      <c r="A4" s="219" t="s">
        <v>0</v>
      </c>
      <c r="B4" s="77"/>
      <c r="C4" s="77"/>
      <c r="D4" s="77"/>
      <c r="E4" s="78"/>
    </row>
    <row r="5" spans="1:6" ht="16.5" thickBot="1" x14ac:dyDescent="0.3">
      <c r="A5" s="214" t="s">
        <v>1</v>
      </c>
      <c r="B5" s="37">
        <v>49.1</v>
      </c>
      <c r="C5" s="37">
        <v>49.4</v>
      </c>
      <c r="D5" s="37">
        <v>1.5</v>
      </c>
      <c r="E5" s="215">
        <v>100</v>
      </c>
    </row>
    <row r="6" spans="1:6" ht="16.5" thickBot="1" x14ac:dyDescent="0.3">
      <c r="A6" s="214" t="s">
        <v>2</v>
      </c>
      <c r="B6" s="37">
        <v>62.3</v>
      </c>
      <c r="C6" s="37">
        <v>29.9</v>
      </c>
      <c r="D6" s="37">
        <v>7.8</v>
      </c>
      <c r="E6" s="215">
        <v>100</v>
      </c>
    </row>
    <row r="7" spans="1:6" ht="16.5" thickBot="1" x14ac:dyDescent="0.3">
      <c r="A7" s="214" t="s">
        <v>3</v>
      </c>
      <c r="B7" s="37">
        <v>39.799999999999997</v>
      </c>
      <c r="C7" s="37">
        <v>59.9</v>
      </c>
      <c r="D7" s="37">
        <v>0.4</v>
      </c>
      <c r="E7" s="215">
        <v>100</v>
      </c>
    </row>
    <row r="8" spans="1:6" ht="16.5" thickBot="1" x14ac:dyDescent="0.3">
      <c r="A8" s="214" t="s">
        <v>4</v>
      </c>
      <c r="B8" s="37">
        <v>33.700000000000003</v>
      </c>
      <c r="C8" s="37">
        <v>62.1</v>
      </c>
      <c r="D8" s="37">
        <v>4.2</v>
      </c>
      <c r="E8" s="215">
        <v>100</v>
      </c>
    </row>
    <row r="9" spans="1:6" ht="16.5" thickBot="1" x14ac:dyDescent="0.3">
      <c r="A9" s="214" t="s">
        <v>5</v>
      </c>
      <c r="B9" s="37">
        <v>74.2</v>
      </c>
      <c r="C9" s="37">
        <v>25.5</v>
      </c>
      <c r="D9" s="37">
        <v>0.3</v>
      </c>
      <c r="E9" s="215">
        <v>100</v>
      </c>
    </row>
    <row r="10" spans="1:6" ht="16.5" thickBot="1" x14ac:dyDescent="0.3">
      <c r="A10" s="214" t="s">
        <v>6</v>
      </c>
      <c r="B10" s="37">
        <v>69.5</v>
      </c>
      <c r="C10" s="37">
        <v>29.8</v>
      </c>
      <c r="D10" s="37">
        <v>0.8</v>
      </c>
      <c r="E10" s="215">
        <v>100</v>
      </c>
    </row>
    <row r="11" spans="1:6" ht="16.5" thickBot="1" x14ac:dyDescent="0.3">
      <c r="A11" s="214" t="s">
        <v>7</v>
      </c>
      <c r="B11" s="37">
        <v>15.5</v>
      </c>
      <c r="C11" s="37">
        <v>80.5</v>
      </c>
      <c r="D11" s="37">
        <v>3.9</v>
      </c>
      <c r="E11" s="215">
        <v>100</v>
      </c>
    </row>
    <row r="12" spans="1:6" ht="16.5" thickBot="1" x14ac:dyDescent="0.3">
      <c r="A12" s="214" t="s">
        <v>8</v>
      </c>
      <c r="B12" s="37">
        <v>37.700000000000003</v>
      </c>
      <c r="C12" s="37">
        <v>62.3</v>
      </c>
      <c r="D12" s="37">
        <v>0</v>
      </c>
      <c r="E12" s="215">
        <v>100</v>
      </c>
    </row>
    <row r="13" spans="1:6" ht="16.5" thickBot="1" x14ac:dyDescent="0.3">
      <c r="A13" s="214" t="s">
        <v>9</v>
      </c>
      <c r="B13" s="37">
        <v>39.1</v>
      </c>
      <c r="C13" s="37">
        <v>57.6</v>
      </c>
      <c r="D13" s="37">
        <v>3.3</v>
      </c>
      <c r="E13" s="215">
        <v>100</v>
      </c>
    </row>
    <row r="14" spans="1:6" ht="16.5" thickBot="1" x14ac:dyDescent="0.3">
      <c r="A14" s="219" t="s">
        <v>10</v>
      </c>
      <c r="B14" s="77"/>
      <c r="C14" s="77"/>
      <c r="D14" s="77"/>
      <c r="E14" s="78"/>
    </row>
    <row r="15" spans="1:6" ht="16.5" thickBot="1" x14ac:dyDescent="0.3">
      <c r="A15" s="214" t="s">
        <v>11</v>
      </c>
      <c r="B15" s="37">
        <v>41.2</v>
      </c>
      <c r="C15" s="37">
        <v>55.8</v>
      </c>
      <c r="D15" s="37">
        <v>2.9</v>
      </c>
      <c r="E15" s="215">
        <v>100</v>
      </c>
    </row>
    <row r="16" spans="1:6" ht="16.5" thickBot="1" x14ac:dyDescent="0.3">
      <c r="A16" s="216" t="s">
        <v>80</v>
      </c>
      <c r="B16" s="39">
        <v>39.1</v>
      </c>
      <c r="C16" s="39">
        <v>57.6</v>
      </c>
      <c r="D16" s="39">
        <v>3.3</v>
      </c>
      <c r="E16" s="215">
        <v>100</v>
      </c>
    </row>
    <row r="17" spans="1:5" ht="16.5" thickBot="1" x14ac:dyDescent="0.3">
      <c r="A17" s="216" t="s">
        <v>81</v>
      </c>
      <c r="B17" s="39">
        <v>43.8</v>
      </c>
      <c r="C17" s="39">
        <v>53.7</v>
      </c>
      <c r="D17" s="39">
        <v>2.5</v>
      </c>
      <c r="E17" s="215">
        <v>100</v>
      </c>
    </row>
    <row r="18" spans="1:5" ht="16.5" thickBot="1" x14ac:dyDescent="0.3">
      <c r="A18" s="214" t="s">
        <v>12</v>
      </c>
      <c r="B18" s="39">
        <v>51.1</v>
      </c>
      <c r="C18" s="39">
        <v>45.9</v>
      </c>
      <c r="D18" s="39">
        <v>3</v>
      </c>
      <c r="E18" s="215">
        <v>100</v>
      </c>
    </row>
    <row r="19" spans="1:5" ht="16.5" thickBot="1" x14ac:dyDescent="0.3">
      <c r="A19" s="217" t="s">
        <v>14</v>
      </c>
      <c r="B19" s="218">
        <v>48.5</v>
      </c>
      <c r="C19" s="218">
        <v>48.5</v>
      </c>
      <c r="D19" s="218">
        <v>3</v>
      </c>
      <c r="E19" s="8">
        <v>100</v>
      </c>
    </row>
    <row r="20" spans="1:5" ht="15.75" x14ac:dyDescent="0.25">
      <c r="A20" s="108" t="s">
        <v>85</v>
      </c>
    </row>
    <row r="21" spans="1:5" ht="15.75" x14ac:dyDescent="0.25">
      <c r="A21" s="12"/>
    </row>
  </sheetData>
  <mergeCells count="3">
    <mergeCell ref="A1:F1"/>
    <mergeCell ref="A4:E4"/>
    <mergeCell ref="A14:E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0574-F511-4807-BA69-5B65CF5F7DF8}">
  <dimension ref="A1:E50"/>
  <sheetViews>
    <sheetView workbookViewId="0">
      <selection activeCell="J15" sqref="J15"/>
    </sheetView>
  </sheetViews>
  <sheetFormatPr baseColWidth="10" defaultRowHeight="15" x14ac:dyDescent="0.25"/>
  <cols>
    <col min="1" max="1" width="36.85546875" customWidth="1"/>
    <col min="2" max="2" width="30.5703125" customWidth="1"/>
  </cols>
  <sheetData>
    <row r="1" spans="1:5" ht="15.75" x14ac:dyDescent="0.25">
      <c r="A1" s="12" t="s">
        <v>215</v>
      </c>
    </row>
    <row r="2" spans="1:5" ht="15.75" thickBot="1" x14ac:dyDescent="0.3"/>
    <row r="3" spans="1:5" ht="16.5" thickBot="1" x14ac:dyDescent="0.3">
      <c r="A3" s="222"/>
      <c r="B3" s="223"/>
      <c r="C3" s="35" t="s">
        <v>11</v>
      </c>
      <c r="D3" s="35" t="s">
        <v>12</v>
      </c>
      <c r="E3" s="35" t="s">
        <v>14</v>
      </c>
    </row>
    <row r="4" spans="1:5" ht="16.5" thickBot="1" x14ac:dyDescent="0.3">
      <c r="A4" s="225" t="s">
        <v>216</v>
      </c>
      <c r="B4" s="220" t="s">
        <v>217</v>
      </c>
      <c r="C4" s="221">
        <v>63.4</v>
      </c>
      <c r="D4" s="227">
        <v>53.8</v>
      </c>
      <c r="E4" s="227">
        <v>56.3</v>
      </c>
    </row>
    <row r="5" spans="1:5" ht="16.5" thickBot="1" x14ac:dyDescent="0.3">
      <c r="A5" s="224"/>
      <c r="B5" s="220" t="s">
        <v>218</v>
      </c>
      <c r="C5" s="221">
        <v>36.1</v>
      </c>
      <c r="D5" s="227">
        <v>45</v>
      </c>
      <c r="E5" s="227">
        <v>42.7</v>
      </c>
    </row>
    <row r="6" spans="1:5" ht="16.5" thickBot="1" x14ac:dyDescent="0.3">
      <c r="A6" s="226"/>
      <c r="B6" s="220" t="s">
        <v>219</v>
      </c>
      <c r="C6" s="221">
        <v>0.5</v>
      </c>
      <c r="D6" s="227">
        <v>1.2</v>
      </c>
      <c r="E6" s="227">
        <v>1</v>
      </c>
    </row>
    <row r="7" spans="1:5" ht="16.5" thickBot="1" x14ac:dyDescent="0.3">
      <c r="A7" s="225" t="s">
        <v>220</v>
      </c>
      <c r="B7" s="220" t="s">
        <v>217</v>
      </c>
      <c r="C7" s="221">
        <v>47.9</v>
      </c>
      <c r="D7" s="227">
        <v>34.200000000000003</v>
      </c>
      <c r="E7" s="227">
        <v>37.799999999999997</v>
      </c>
    </row>
    <row r="8" spans="1:5" ht="16.5" thickBot="1" x14ac:dyDescent="0.3">
      <c r="A8" s="224"/>
      <c r="B8" s="220" t="s">
        <v>218</v>
      </c>
      <c r="C8" s="221">
        <v>51.2</v>
      </c>
      <c r="D8" s="227">
        <v>63.8</v>
      </c>
      <c r="E8" s="227">
        <v>60.5</v>
      </c>
    </row>
    <row r="9" spans="1:5" ht="16.5" thickBot="1" x14ac:dyDescent="0.3">
      <c r="A9" s="226"/>
      <c r="B9" s="220" t="s">
        <v>219</v>
      </c>
      <c r="C9" s="221">
        <v>0.9</v>
      </c>
      <c r="D9" s="227">
        <v>1.9</v>
      </c>
      <c r="E9" s="227">
        <v>1.7</v>
      </c>
    </row>
    <row r="10" spans="1:5" ht="16.5" thickBot="1" x14ac:dyDescent="0.3">
      <c r="A10" s="225" t="s">
        <v>221</v>
      </c>
      <c r="B10" s="220" t="s">
        <v>217</v>
      </c>
      <c r="C10" s="221">
        <v>48.8</v>
      </c>
      <c r="D10" s="227">
        <v>42.4</v>
      </c>
      <c r="E10" s="227">
        <v>44.1</v>
      </c>
    </row>
    <row r="11" spans="1:5" ht="16.5" thickBot="1" x14ac:dyDescent="0.3">
      <c r="A11" s="224"/>
      <c r="B11" s="220" t="s">
        <v>218</v>
      </c>
      <c r="C11" s="221">
        <v>50.5</v>
      </c>
      <c r="D11" s="227">
        <v>56.1</v>
      </c>
      <c r="E11" s="227">
        <v>54.6</v>
      </c>
    </row>
    <row r="12" spans="1:5" ht="16.5" thickBot="1" x14ac:dyDescent="0.3">
      <c r="A12" s="226"/>
      <c r="B12" s="220" t="s">
        <v>219</v>
      </c>
      <c r="C12" s="221">
        <v>0.7</v>
      </c>
      <c r="D12" s="227">
        <v>1.6</v>
      </c>
      <c r="E12" s="227">
        <v>1.3</v>
      </c>
    </row>
    <row r="13" spans="1:5" ht="16.5" thickBot="1" x14ac:dyDescent="0.3">
      <c r="A13" s="225" t="s">
        <v>222</v>
      </c>
      <c r="B13" s="220" t="s">
        <v>217</v>
      </c>
      <c r="C13" s="221">
        <v>49.4</v>
      </c>
      <c r="D13" s="227">
        <v>39.6</v>
      </c>
      <c r="E13" s="227">
        <v>42.2</v>
      </c>
    </row>
    <row r="14" spans="1:5" ht="16.5" thickBot="1" x14ac:dyDescent="0.3">
      <c r="A14" s="224"/>
      <c r="B14" s="220" t="s">
        <v>218</v>
      </c>
      <c r="C14" s="221">
        <v>49.3</v>
      </c>
      <c r="D14" s="227">
        <v>58.3</v>
      </c>
      <c r="E14" s="227">
        <v>56</v>
      </c>
    </row>
    <row r="15" spans="1:5" ht="16.5" thickBot="1" x14ac:dyDescent="0.3">
      <c r="A15" s="226"/>
      <c r="B15" s="220" t="s">
        <v>219</v>
      </c>
      <c r="C15" s="221">
        <v>1.3</v>
      </c>
      <c r="D15" s="227">
        <v>2.1</v>
      </c>
      <c r="E15" s="227">
        <v>1.9</v>
      </c>
    </row>
    <row r="16" spans="1:5" ht="16.5" thickBot="1" x14ac:dyDescent="0.3">
      <c r="A16" s="225" t="s">
        <v>223</v>
      </c>
      <c r="B16" s="220" t="s">
        <v>217</v>
      </c>
      <c r="C16" s="221">
        <v>54.5</v>
      </c>
      <c r="D16" s="227">
        <v>39.1</v>
      </c>
      <c r="E16" s="227">
        <v>43.1</v>
      </c>
    </row>
    <row r="17" spans="1:5" ht="16.5" thickBot="1" x14ac:dyDescent="0.3">
      <c r="A17" s="224"/>
      <c r="B17" s="220" t="s">
        <v>218</v>
      </c>
      <c r="C17" s="221">
        <v>44.5</v>
      </c>
      <c r="D17" s="227">
        <v>58.7</v>
      </c>
      <c r="E17" s="227">
        <v>55</v>
      </c>
    </row>
    <row r="18" spans="1:5" ht="16.5" thickBot="1" x14ac:dyDescent="0.3">
      <c r="A18" s="226"/>
      <c r="B18" s="220" t="s">
        <v>219</v>
      </c>
      <c r="C18" s="221">
        <v>1</v>
      </c>
      <c r="D18" s="227">
        <v>2.2999999999999998</v>
      </c>
      <c r="E18" s="227">
        <v>2</v>
      </c>
    </row>
    <row r="19" spans="1:5" ht="16.5" thickBot="1" x14ac:dyDescent="0.3">
      <c r="A19" s="225" t="s">
        <v>224</v>
      </c>
      <c r="B19" s="220" t="s">
        <v>217</v>
      </c>
      <c r="C19" s="221">
        <v>72.099999999999994</v>
      </c>
      <c r="D19" s="227">
        <v>56.6</v>
      </c>
      <c r="E19" s="227">
        <v>60.7</v>
      </c>
    </row>
    <row r="20" spans="1:5" ht="16.5" thickBot="1" x14ac:dyDescent="0.3">
      <c r="A20" s="224"/>
      <c r="B20" s="220" t="s">
        <v>218</v>
      </c>
      <c r="C20" s="221">
        <v>27.2</v>
      </c>
      <c r="D20" s="221">
        <v>42.2</v>
      </c>
      <c r="E20" s="221">
        <v>38.299999999999997</v>
      </c>
    </row>
    <row r="21" spans="1:5" ht="16.5" thickBot="1" x14ac:dyDescent="0.3">
      <c r="A21" s="226"/>
      <c r="B21" s="220" t="s">
        <v>219</v>
      </c>
      <c r="C21" s="221">
        <v>0.7</v>
      </c>
      <c r="D21" s="221">
        <v>1.2</v>
      </c>
      <c r="E21" s="221">
        <v>1</v>
      </c>
    </row>
    <row r="22" spans="1:5" ht="16.5" thickBot="1" x14ac:dyDescent="0.3">
      <c r="A22" s="225" t="s">
        <v>225</v>
      </c>
      <c r="B22" s="220" t="s">
        <v>217</v>
      </c>
      <c r="C22" s="221">
        <v>53.8</v>
      </c>
      <c r="D22" s="221">
        <v>28.9</v>
      </c>
      <c r="E22" s="221">
        <v>35.4</v>
      </c>
    </row>
    <row r="23" spans="1:5" ht="16.5" thickBot="1" x14ac:dyDescent="0.3">
      <c r="A23" s="224"/>
      <c r="B23" s="220" t="s">
        <v>218</v>
      </c>
      <c r="C23" s="221">
        <v>45.4</v>
      </c>
      <c r="D23" s="221">
        <v>67.099999999999994</v>
      </c>
      <c r="E23" s="221">
        <v>61.4</v>
      </c>
    </row>
    <row r="24" spans="1:5" ht="16.5" thickBot="1" x14ac:dyDescent="0.3">
      <c r="A24" s="226"/>
      <c r="B24" s="220" t="s">
        <v>219</v>
      </c>
      <c r="C24" s="221">
        <v>0.9</v>
      </c>
      <c r="D24" s="221">
        <v>4</v>
      </c>
      <c r="E24" s="221">
        <v>3.2</v>
      </c>
    </row>
    <row r="25" spans="1:5" ht="16.5" thickBot="1" x14ac:dyDescent="0.3">
      <c r="A25" s="225" t="s">
        <v>226</v>
      </c>
      <c r="B25" s="220" t="s">
        <v>217</v>
      </c>
      <c r="C25" s="221">
        <v>71.400000000000006</v>
      </c>
      <c r="D25" s="221">
        <v>60.8</v>
      </c>
      <c r="E25" s="221">
        <v>63.6</v>
      </c>
    </row>
    <row r="26" spans="1:5" ht="16.5" thickBot="1" x14ac:dyDescent="0.3">
      <c r="A26" s="224"/>
      <c r="B26" s="220" t="s">
        <v>218</v>
      </c>
      <c r="C26" s="221">
        <v>28.3</v>
      </c>
      <c r="D26" s="221">
        <v>38.4</v>
      </c>
      <c r="E26" s="221">
        <v>35.799999999999997</v>
      </c>
    </row>
    <row r="27" spans="1:5" ht="16.5" thickBot="1" x14ac:dyDescent="0.3">
      <c r="A27" s="226"/>
      <c r="B27" s="220" t="s">
        <v>219</v>
      </c>
      <c r="C27" s="221">
        <v>0.2</v>
      </c>
      <c r="D27" s="221">
        <v>0.7</v>
      </c>
      <c r="E27" s="221">
        <v>0.6</v>
      </c>
    </row>
    <row r="28" spans="1:5" ht="16.5" thickBot="1" x14ac:dyDescent="0.3">
      <c r="A28" s="225" t="s">
        <v>227</v>
      </c>
      <c r="B28" s="220" t="s">
        <v>217</v>
      </c>
      <c r="C28" s="221">
        <v>52.1</v>
      </c>
      <c r="D28" s="221">
        <v>43.6</v>
      </c>
      <c r="E28" s="221">
        <v>45.9</v>
      </c>
    </row>
    <row r="29" spans="1:5" ht="16.5" thickBot="1" x14ac:dyDescent="0.3">
      <c r="A29" s="224"/>
      <c r="B29" s="220" t="s">
        <v>218</v>
      </c>
      <c r="C29" s="221">
        <v>47.4</v>
      </c>
      <c r="D29" s="221">
        <v>55.2</v>
      </c>
      <c r="E29" s="221">
        <v>53.2</v>
      </c>
    </row>
    <row r="30" spans="1:5" ht="16.5" thickBot="1" x14ac:dyDescent="0.3">
      <c r="A30" s="226"/>
      <c r="B30" s="220" t="s">
        <v>219</v>
      </c>
      <c r="C30" s="221">
        <v>0.5</v>
      </c>
      <c r="D30" s="221">
        <v>1.1000000000000001</v>
      </c>
      <c r="E30" s="221">
        <v>1</v>
      </c>
    </row>
    <row r="31" spans="1:5" ht="16.5" thickBot="1" x14ac:dyDescent="0.3">
      <c r="A31" s="225" t="s">
        <v>228</v>
      </c>
      <c r="B31" s="220" t="s">
        <v>217</v>
      </c>
      <c r="C31" s="221">
        <v>56.2</v>
      </c>
      <c r="D31" s="221">
        <v>44.4</v>
      </c>
      <c r="E31" s="221">
        <v>47.5</v>
      </c>
    </row>
    <row r="32" spans="1:5" ht="16.5" thickBot="1" x14ac:dyDescent="0.3">
      <c r="A32" s="224"/>
      <c r="B32" s="220" t="s">
        <v>218</v>
      </c>
      <c r="C32" s="221">
        <v>43.5</v>
      </c>
      <c r="D32" s="221">
        <v>54.2</v>
      </c>
      <c r="E32" s="221">
        <v>51.4</v>
      </c>
    </row>
    <row r="33" spans="1:5" ht="16.5" thickBot="1" x14ac:dyDescent="0.3">
      <c r="A33" s="226"/>
      <c r="B33" s="220" t="s">
        <v>219</v>
      </c>
      <c r="C33" s="221">
        <v>0.2</v>
      </c>
      <c r="D33" s="221">
        <v>1.4</v>
      </c>
      <c r="E33" s="221">
        <v>1.1000000000000001</v>
      </c>
    </row>
    <row r="34" spans="1:5" ht="16.5" thickBot="1" x14ac:dyDescent="0.3">
      <c r="A34" s="225" t="s">
        <v>229</v>
      </c>
      <c r="B34" s="220" t="s">
        <v>217</v>
      </c>
      <c r="C34" s="221">
        <v>32.5</v>
      </c>
      <c r="D34" s="221">
        <v>20.5</v>
      </c>
      <c r="E34" s="221">
        <v>23.6</v>
      </c>
    </row>
    <row r="35" spans="1:5" ht="16.5" thickBot="1" x14ac:dyDescent="0.3">
      <c r="A35" s="224"/>
      <c r="B35" s="220" t="s">
        <v>218</v>
      </c>
      <c r="C35" s="221">
        <v>36.5</v>
      </c>
      <c r="D35" s="221">
        <v>56.3</v>
      </c>
      <c r="E35" s="221">
        <v>51.1</v>
      </c>
    </row>
    <row r="36" spans="1:5" ht="16.5" thickBot="1" x14ac:dyDescent="0.3">
      <c r="A36" s="226"/>
      <c r="B36" s="220" t="s">
        <v>219</v>
      </c>
      <c r="C36" s="221">
        <v>31</v>
      </c>
      <c r="D36" s="221">
        <v>23.3</v>
      </c>
      <c r="E36" s="221">
        <v>25.3</v>
      </c>
    </row>
    <row r="37" spans="1:5" ht="16.5" thickBot="1" x14ac:dyDescent="0.3">
      <c r="A37" s="225" t="s">
        <v>230</v>
      </c>
      <c r="B37" s="220" t="s">
        <v>217</v>
      </c>
      <c r="C37" s="221">
        <v>35.5</v>
      </c>
      <c r="D37" s="221">
        <v>34.299999999999997</v>
      </c>
      <c r="E37" s="221">
        <v>34.6</v>
      </c>
    </row>
    <row r="38" spans="1:5" ht="16.5" thickBot="1" x14ac:dyDescent="0.3">
      <c r="A38" s="224"/>
      <c r="B38" s="220" t="s">
        <v>218</v>
      </c>
      <c r="C38" s="221">
        <v>62.1</v>
      </c>
      <c r="D38" s="221">
        <v>63.7</v>
      </c>
      <c r="E38" s="221">
        <v>63.3</v>
      </c>
    </row>
    <row r="39" spans="1:5" ht="16.5" thickBot="1" x14ac:dyDescent="0.3">
      <c r="A39" s="226"/>
      <c r="B39" s="220" t="s">
        <v>219</v>
      </c>
      <c r="C39" s="221">
        <v>2.4</v>
      </c>
      <c r="D39" s="221">
        <v>2</v>
      </c>
      <c r="E39" s="221">
        <v>2.1</v>
      </c>
    </row>
    <row r="40" spans="1:5" ht="16.5" thickBot="1" x14ac:dyDescent="0.3">
      <c r="A40" s="225" t="s">
        <v>231</v>
      </c>
      <c r="B40" s="220" t="s">
        <v>217</v>
      </c>
      <c r="C40" s="221">
        <v>38.6</v>
      </c>
      <c r="D40" s="221">
        <v>28</v>
      </c>
      <c r="E40" s="221">
        <v>30.8</v>
      </c>
    </row>
    <row r="41" spans="1:5" ht="16.5" thickBot="1" x14ac:dyDescent="0.3">
      <c r="A41" s="224"/>
      <c r="B41" s="220" t="s">
        <v>218</v>
      </c>
      <c r="C41" s="221">
        <v>60.6</v>
      </c>
      <c r="D41" s="221">
        <v>70.400000000000006</v>
      </c>
      <c r="E41" s="221">
        <v>67.8</v>
      </c>
    </row>
    <row r="42" spans="1:5" ht="16.5" thickBot="1" x14ac:dyDescent="0.3">
      <c r="A42" s="226"/>
      <c r="B42" s="220" t="s">
        <v>219</v>
      </c>
      <c r="C42" s="221">
        <v>0.7</v>
      </c>
      <c r="D42" s="221">
        <v>1.6</v>
      </c>
      <c r="E42" s="221">
        <v>1.4</v>
      </c>
    </row>
    <row r="43" spans="1:5" ht="16.5" thickBot="1" x14ac:dyDescent="0.3">
      <c r="A43" s="225" t="s">
        <v>232</v>
      </c>
      <c r="B43" s="220" t="s">
        <v>217</v>
      </c>
      <c r="C43" s="221">
        <v>57.5</v>
      </c>
      <c r="D43" s="221">
        <v>39.299999999999997</v>
      </c>
      <c r="E43" s="221">
        <v>44</v>
      </c>
    </row>
    <row r="44" spans="1:5" ht="16.5" thickBot="1" x14ac:dyDescent="0.3">
      <c r="A44" s="224"/>
      <c r="B44" s="220" t="s">
        <v>218</v>
      </c>
      <c r="C44" s="221">
        <v>42</v>
      </c>
      <c r="D44" s="221">
        <v>59.1</v>
      </c>
      <c r="E44" s="221">
        <v>54.6</v>
      </c>
    </row>
    <row r="45" spans="1:5" ht="16.5" thickBot="1" x14ac:dyDescent="0.3">
      <c r="A45" s="226"/>
      <c r="B45" s="220" t="s">
        <v>219</v>
      </c>
      <c r="C45" s="221">
        <v>0.5</v>
      </c>
      <c r="D45" s="221">
        <v>1.6</v>
      </c>
      <c r="E45" s="221">
        <v>1.3</v>
      </c>
    </row>
    <row r="46" spans="1:5" ht="16.5" thickBot="1" x14ac:dyDescent="0.3">
      <c r="A46" s="225" t="s">
        <v>233</v>
      </c>
      <c r="B46" s="220" t="s">
        <v>217</v>
      </c>
      <c r="C46" s="221">
        <v>37.700000000000003</v>
      </c>
      <c r="D46" s="221">
        <v>18.899999999999999</v>
      </c>
      <c r="E46" s="221">
        <v>23.8</v>
      </c>
    </row>
    <row r="47" spans="1:5" ht="16.5" thickBot="1" x14ac:dyDescent="0.3">
      <c r="A47" s="224"/>
      <c r="B47" s="220" t="s">
        <v>218</v>
      </c>
      <c r="C47" s="221">
        <v>60</v>
      </c>
      <c r="D47" s="221">
        <v>77.099999999999994</v>
      </c>
      <c r="E47" s="221">
        <v>72.7</v>
      </c>
    </row>
    <row r="48" spans="1:5" ht="16.5" thickBot="1" x14ac:dyDescent="0.3">
      <c r="A48" s="226"/>
      <c r="B48" s="220" t="s">
        <v>219</v>
      </c>
      <c r="C48" s="221">
        <v>2.2999999999999998</v>
      </c>
      <c r="D48" s="221">
        <v>4</v>
      </c>
      <c r="E48" s="221">
        <v>3.5</v>
      </c>
    </row>
    <row r="49" spans="1:1" ht="15.75" x14ac:dyDescent="0.25">
      <c r="A49" s="108" t="s">
        <v>85</v>
      </c>
    </row>
    <row r="50" spans="1:1" ht="15.75" x14ac:dyDescent="0.25">
      <c r="A50" s="40"/>
    </row>
  </sheetData>
  <mergeCells count="16">
    <mergeCell ref="A46:A48"/>
    <mergeCell ref="A31:A33"/>
    <mergeCell ref="A34:A36"/>
    <mergeCell ref="A37:A39"/>
    <mergeCell ref="A40:A42"/>
    <mergeCell ref="A43:A45"/>
    <mergeCell ref="A16:A18"/>
    <mergeCell ref="A19:A21"/>
    <mergeCell ref="A22:A24"/>
    <mergeCell ref="A25:A27"/>
    <mergeCell ref="A28:A30"/>
    <mergeCell ref="A3:B3"/>
    <mergeCell ref="A4:A6"/>
    <mergeCell ref="A7:A9"/>
    <mergeCell ref="A10:A12"/>
    <mergeCell ref="A13:A1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665B-1462-4D1D-8CA6-4C60F67E700F}">
  <dimension ref="A2:F18"/>
  <sheetViews>
    <sheetView workbookViewId="0">
      <selection activeCell="A15" sqref="A15"/>
    </sheetView>
  </sheetViews>
  <sheetFormatPr baseColWidth="10" defaultRowHeight="15" x14ac:dyDescent="0.25"/>
  <cols>
    <col min="1" max="1" width="56" customWidth="1"/>
    <col min="2" max="2" width="21.140625" customWidth="1"/>
    <col min="4" max="4" width="21.5703125" customWidth="1"/>
    <col min="5" max="5" width="18.7109375" bestFit="1" customWidth="1"/>
    <col min="6" max="6" width="18.5703125" customWidth="1"/>
  </cols>
  <sheetData>
    <row r="2" spans="1:6" ht="16.5" thickBot="1" x14ac:dyDescent="0.3">
      <c r="A2" s="228" t="s">
        <v>251</v>
      </c>
    </row>
    <row r="3" spans="1:6" ht="16.5" thickBot="1" x14ac:dyDescent="0.3">
      <c r="A3" s="11"/>
      <c r="B3" s="28" t="s">
        <v>234</v>
      </c>
      <c r="C3" s="28" t="s">
        <v>235</v>
      </c>
      <c r="D3" s="28" t="s">
        <v>236</v>
      </c>
      <c r="E3" s="28" t="s">
        <v>237</v>
      </c>
      <c r="F3" s="229" t="s">
        <v>238</v>
      </c>
    </row>
    <row r="4" spans="1:6" ht="16.5" thickBot="1" x14ac:dyDescent="0.3">
      <c r="A4" s="6" t="s">
        <v>239</v>
      </c>
      <c r="B4" s="7">
        <v>6.7</v>
      </c>
      <c r="C4" s="7">
        <v>55.1</v>
      </c>
      <c r="D4" s="7">
        <v>36</v>
      </c>
      <c r="E4" s="7">
        <v>2.1</v>
      </c>
      <c r="F4" s="23">
        <v>23.7</v>
      </c>
    </row>
    <row r="5" spans="1:6" ht="16.5" thickBot="1" x14ac:dyDescent="0.3">
      <c r="A5" s="6" t="s">
        <v>240</v>
      </c>
      <c r="B5" s="7">
        <v>3</v>
      </c>
      <c r="C5" s="7">
        <v>28.4</v>
      </c>
      <c r="D5" s="7">
        <v>58.6</v>
      </c>
      <c r="E5" s="7">
        <v>9.9</v>
      </c>
      <c r="F5" s="23">
        <v>-37.1</v>
      </c>
    </row>
    <row r="6" spans="1:6" ht="16.5" thickBot="1" x14ac:dyDescent="0.3">
      <c r="A6" s="6" t="s">
        <v>241</v>
      </c>
      <c r="B6" s="7">
        <v>4</v>
      </c>
      <c r="C6" s="7">
        <v>46.2</v>
      </c>
      <c r="D6" s="7">
        <v>45.2</v>
      </c>
      <c r="E6" s="7">
        <v>4.5999999999999996</v>
      </c>
      <c r="F6" s="23">
        <v>0.3</v>
      </c>
    </row>
    <row r="7" spans="1:6" ht="16.5" thickBot="1" x14ac:dyDescent="0.3">
      <c r="A7" s="6" t="s">
        <v>242</v>
      </c>
      <c r="B7" s="7">
        <v>4.2</v>
      </c>
      <c r="C7" s="7">
        <v>46.2</v>
      </c>
      <c r="D7" s="7">
        <v>44.8</v>
      </c>
      <c r="E7" s="7">
        <v>4.9000000000000004</v>
      </c>
      <c r="F7" s="23">
        <v>0.7</v>
      </c>
    </row>
    <row r="8" spans="1:6" ht="16.5" thickBot="1" x14ac:dyDescent="0.3">
      <c r="A8" s="6" t="s">
        <v>243</v>
      </c>
      <c r="B8" s="7">
        <v>4.0999999999999996</v>
      </c>
      <c r="C8" s="7">
        <v>40.5</v>
      </c>
      <c r="D8" s="7">
        <v>48.2</v>
      </c>
      <c r="E8" s="7">
        <v>7.2</v>
      </c>
      <c r="F8" s="23">
        <v>-10.8</v>
      </c>
    </row>
    <row r="9" spans="1:6" ht="16.5" thickBot="1" x14ac:dyDescent="0.3">
      <c r="A9" s="6" t="s">
        <v>244</v>
      </c>
      <c r="B9" s="7">
        <v>5.9</v>
      </c>
      <c r="C9" s="7">
        <v>34.9</v>
      </c>
      <c r="D9" s="7">
        <v>49.3</v>
      </c>
      <c r="E9" s="7">
        <v>9.9</v>
      </c>
      <c r="F9" s="23">
        <v>-18.5</v>
      </c>
    </row>
    <row r="10" spans="1:6" ht="16.5" thickBot="1" x14ac:dyDescent="0.3">
      <c r="A10" s="6" t="s">
        <v>245</v>
      </c>
      <c r="B10" s="7">
        <v>3.8</v>
      </c>
      <c r="C10" s="7">
        <v>19.3</v>
      </c>
      <c r="D10" s="7">
        <v>47.5</v>
      </c>
      <c r="E10" s="7">
        <v>29.4</v>
      </c>
      <c r="F10" s="23">
        <v>-53.8</v>
      </c>
    </row>
    <row r="11" spans="1:6" ht="16.5" thickBot="1" x14ac:dyDescent="0.3">
      <c r="A11" s="6" t="s">
        <v>246</v>
      </c>
      <c r="B11" s="7">
        <v>4.4000000000000004</v>
      </c>
      <c r="C11" s="7">
        <v>33.9</v>
      </c>
      <c r="D11" s="7">
        <v>49.7</v>
      </c>
      <c r="E11" s="7">
        <v>12</v>
      </c>
      <c r="F11" s="23">
        <v>-23.4</v>
      </c>
    </row>
    <row r="12" spans="1:6" ht="16.5" thickBot="1" x14ac:dyDescent="0.3">
      <c r="A12" s="6" t="s">
        <v>247</v>
      </c>
      <c r="B12" s="7">
        <v>6.7</v>
      </c>
      <c r="C12" s="7">
        <v>49.9</v>
      </c>
      <c r="D12" s="7">
        <v>39.200000000000003</v>
      </c>
      <c r="E12" s="7">
        <v>4.3</v>
      </c>
      <c r="F12" s="23">
        <v>13</v>
      </c>
    </row>
    <row r="13" spans="1:6" ht="16.5" thickBot="1" x14ac:dyDescent="0.3">
      <c r="A13" s="6" t="s">
        <v>248</v>
      </c>
      <c r="B13" s="7">
        <v>4</v>
      </c>
      <c r="C13" s="7">
        <v>30.4</v>
      </c>
      <c r="D13" s="7">
        <v>51.8</v>
      </c>
      <c r="E13" s="7">
        <v>13.7</v>
      </c>
      <c r="F13" s="23">
        <v>-31</v>
      </c>
    </row>
    <row r="14" spans="1:6" ht="16.5" thickBot="1" x14ac:dyDescent="0.3">
      <c r="A14" s="6" t="s">
        <v>249</v>
      </c>
      <c r="B14" s="7">
        <v>3.9</v>
      </c>
      <c r="C14" s="7">
        <v>25.5</v>
      </c>
      <c r="D14" s="7">
        <v>56.2</v>
      </c>
      <c r="E14" s="7">
        <v>14.3</v>
      </c>
      <c r="F14" s="23">
        <v>-41</v>
      </c>
    </row>
    <row r="15" spans="1:6" ht="15.75" x14ac:dyDescent="0.25">
      <c r="A15" s="108" t="s">
        <v>85</v>
      </c>
    </row>
    <row r="18" spans="1:1" x14ac:dyDescent="0.25">
      <c r="A18" s="48" t="s">
        <v>250</v>
      </c>
    </row>
  </sheetData>
  <hyperlinks>
    <hyperlink ref="F3" location="_ftn1" display="_ftn1" xr:uid="{F3858A37-C30B-48B0-A1BB-703AB3BDCA10}"/>
    <hyperlink ref="A18" location="_ftnref1" display="_ftnref1" xr:uid="{4C3BD373-E0C4-4A2A-8372-B72FD7A37E03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141A-8D18-44D0-BBFA-1213FFA95F5B}">
  <dimension ref="A1:I21"/>
  <sheetViews>
    <sheetView workbookViewId="0">
      <selection sqref="A1:I1"/>
    </sheetView>
  </sheetViews>
  <sheetFormatPr baseColWidth="10" defaultRowHeight="15" x14ac:dyDescent="0.25"/>
  <cols>
    <col min="1" max="1" width="22.5703125" customWidth="1"/>
    <col min="2" max="2" width="12.28515625" bestFit="1" customWidth="1"/>
    <col min="4" max="4" width="20.140625" bestFit="1" customWidth="1"/>
    <col min="5" max="5" width="18.7109375" bestFit="1" customWidth="1"/>
    <col min="6" max="6" width="12.28515625" bestFit="1" customWidth="1"/>
    <col min="8" max="8" width="20.140625" bestFit="1" customWidth="1"/>
    <col min="9" max="9" width="18.7109375" bestFit="1" customWidth="1"/>
  </cols>
  <sheetData>
    <row r="1" spans="1:9" ht="39" customHeight="1" thickBot="1" x14ac:dyDescent="0.3">
      <c r="A1" s="249" t="s">
        <v>258</v>
      </c>
      <c r="B1" s="249"/>
      <c r="C1" s="249"/>
      <c r="D1" s="249"/>
      <c r="E1" s="249"/>
      <c r="F1" s="249"/>
      <c r="G1" s="249"/>
      <c r="H1" s="249"/>
      <c r="I1" s="249"/>
    </row>
    <row r="2" spans="1:9" ht="25.5" customHeight="1" thickBot="1" x14ac:dyDescent="0.3">
      <c r="A2" s="230"/>
      <c r="B2" s="242" t="s">
        <v>252</v>
      </c>
      <c r="C2" s="241"/>
      <c r="D2" s="241"/>
      <c r="E2" s="243"/>
      <c r="F2" s="244" t="s">
        <v>253</v>
      </c>
      <c r="G2" s="245"/>
      <c r="H2" s="245"/>
      <c r="I2" s="246"/>
    </row>
    <row r="3" spans="1:9" ht="16.5" thickBot="1" x14ac:dyDescent="0.3">
      <c r="A3" s="231"/>
      <c r="B3" s="232" t="s">
        <v>254</v>
      </c>
      <c r="C3" s="232" t="s">
        <v>235</v>
      </c>
      <c r="D3" s="232" t="s">
        <v>236</v>
      </c>
      <c r="E3" s="232" t="s">
        <v>237</v>
      </c>
      <c r="F3" s="232" t="s">
        <v>254</v>
      </c>
      <c r="G3" s="232" t="s">
        <v>235</v>
      </c>
      <c r="H3" s="232" t="s">
        <v>236</v>
      </c>
      <c r="I3" s="233" t="s">
        <v>237</v>
      </c>
    </row>
    <row r="4" spans="1:9" ht="16.5" thickBot="1" x14ac:dyDescent="0.3">
      <c r="A4" s="234" t="s">
        <v>0</v>
      </c>
      <c r="B4" s="235"/>
      <c r="C4" s="235"/>
      <c r="D4" s="235"/>
      <c r="E4" s="235"/>
      <c r="F4" s="235"/>
      <c r="G4" s="235"/>
      <c r="H4" s="235"/>
      <c r="I4" s="236"/>
    </row>
    <row r="5" spans="1:9" ht="16.5" thickBot="1" x14ac:dyDescent="0.3">
      <c r="A5" s="231" t="s">
        <v>1</v>
      </c>
      <c r="B5" s="221">
        <v>0.4</v>
      </c>
      <c r="C5" s="221">
        <v>63.3</v>
      </c>
      <c r="D5" s="221">
        <v>33.6</v>
      </c>
      <c r="E5" s="221">
        <v>2.6</v>
      </c>
      <c r="F5" s="221">
        <v>0.6</v>
      </c>
      <c r="G5" s="221">
        <v>49.8</v>
      </c>
      <c r="H5" s="221">
        <v>41.4</v>
      </c>
      <c r="I5" s="237">
        <v>8.1999999999999993</v>
      </c>
    </row>
    <row r="6" spans="1:9" ht="16.5" thickBot="1" x14ac:dyDescent="0.3">
      <c r="A6" s="231" t="s">
        <v>2</v>
      </c>
      <c r="B6" s="221">
        <v>1</v>
      </c>
      <c r="C6" s="221">
        <v>59.3</v>
      </c>
      <c r="D6" s="221">
        <v>36.5</v>
      </c>
      <c r="E6" s="221">
        <v>3.2</v>
      </c>
      <c r="F6" s="221">
        <v>0</v>
      </c>
      <c r="G6" s="221">
        <v>26.2</v>
      </c>
      <c r="H6" s="221">
        <v>64.2</v>
      </c>
      <c r="I6" s="237">
        <v>9.6</v>
      </c>
    </row>
    <row r="7" spans="1:9" ht="16.5" thickBot="1" x14ac:dyDescent="0.3">
      <c r="A7" s="231" t="s">
        <v>3</v>
      </c>
      <c r="B7" s="221">
        <v>34</v>
      </c>
      <c r="C7" s="221">
        <v>44.4</v>
      </c>
      <c r="D7" s="221">
        <v>19.100000000000001</v>
      </c>
      <c r="E7" s="221">
        <v>2.5</v>
      </c>
      <c r="F7" s="221">
        <v>20.7</v>
      </c>
      <c r="G7" s="221">
        <v>43.5</v>
      </c>
      <c r="H7" s="221">
        <v>28.6</v>
      </c>
      <c r="I7" s="237">
        <v>7.1</v>
      </c>
    </row>
    <row r="8" spans="1:9" ht="16.5" thickBot="1" x14ac:dyDescent="0.3">
      <c r="A8" s="231" t="s">
        <v>4</v>
      </c>
      <c r="B8" s="221">
        <v>2.6</v>
      </c>
      <c r="C8" s="221">
        <v>47.7</v>
      </c>
      <c r="D8" s="221">
        <v>49.8</v>
      </c>
      <c r="E8" s="221">
        <v>0</v>
      </c>
      <c r="F8" s="221">
        <v>2.7</v>
      </c>
      <c r="G8" s="221">
        <v>37.799999999999997</v>
      </c>
      <c r="H8" s="221">
        <v>58.1</v>
      </c>
      <c r="I8" s="237">
        <v>1.5</v>
      </c>
    </row>
    <row r="9" spans="1:9" ht="16.5" thickBot="1" x14ac:dyDescent="0.3">
      <c r="A9" s="231" t="s">
        <v>5</v>
      </c>
      <c r="B9" s="221">
        <v>3.2</v>
      </c>
      <c r="C9" s="221">
        <v>48.8</v>
      </c>
      <c r="D9" s="221">
        <v>43.5</v>
      </c>
      <c r="E9" s="221">
        <v>4.5</v>
      </c>
      <c r="F9" s="221">
        <v>0.4</v>
      </c>
      <c r="G9" s="221">
        <v>27.7</v>
      </c>
      <c r="H9" s="221">
        <v>55.8</v>
      </c>
      <c r="I9" s="237">
        <v>16.100000000000001</v>
      </c>
    </row>
    <row r="10" spans="1:9" ht="16.5" thickBot="1" x14ac:dyDescent="0.3">
      <c r="A10" s="231" t="s">
        <v>6</v>
      </c>
      <c r="B10" s="221">
        <v>0.2</v>
      </c>
      <c r="C10" s="221">
        <v>44</v>
      </c>
      <c r="D10" s="221">
        <v>54.8</v>
      </c>
      <c r="E10" s="221">
        <v>0.9</v>
      </c>
      <c r="F10" s="221">
        <v>0.2</v>
      </c>
      <c r="G10" s="221">
        <v>43.6</v>
      </c>
      <c r="H10" s="221">
        <v>52.7</v>
      </c>
      <c r="I10" s="237">
        <v>3.6</v>
      </c>
    </row>
    <row r="11" spans="1:9" ht="16.5" thickBot="1" x14ac:dyDescent="0.3">
      <c r="A11" s="231" t="s">
        <v>7</v>
      </c>
      <c r="B11" s="221">
        <v>0.2</v>
      </c>
      <c r="C11" s="221">
        <v>54.2</v>
      </c>
      <c r="D11" s="221">
        <v>45.3</v>
      </c>
      <c r="E11" s="221">
        <v>0.3</v>
      </c>
      <c r="F11" s="221">
        <v>0.1</v>
      </c>
      <c r="G11" s="221">
        <v>59.1</v>
      </c>
      <c r="H11" s="221">
        <v>39.299999999999997</v>
      </c>
      <c r="I11" s="237">
        <v>1.5</v>
      </c>
    </row>
    <row r="12" spans="1:9" ht="16.5" thickBot="1" x14ac:dyDescent="0.3">
      <c r="A12" s="231" t="s">
        <v>8</v>
      </c>
      <c r="B12" s="221">
        <v>13.1</v>
      </c>
      <c r="C12" s="221">
        <v>53.5</v>
      </c>
      <c r="D12" s="221">
        <v>32.5</v>
      </c>
      <c r="E12" s="221">
        <v>0.9</v>
      </c>
      <c r="F12" s="221">
        <v>3.5</v>
      </c>
      <c r="G12" s="221">
        <v>47.7</v>
      </c>
      <c r="H12" s="221">
        <v>47.4</v>
      </c>
      <c r="I12" s="237">
        <v>1.3</v>
      </c>
    </row>
    <row r="13" spans="1:9" ht="16.5" thickBot="1" x14ac:dyDescent="0.3">
      <c r="A13" s="231" t="s">
        <v>9</v>
      </c>
      <c r="B13" s="221">
        <v>4.8</v>
      </c>
      <c r="C13" s="221">
        <v>75.5</v>
      </c>
      <c r="D13" s="221">
        <v>17.899999999999999</v>
      </c>
      <c r="E13" s="221">
        <v>1.9</v>
      </c>
      <c r="F13" s="221">
        <v>3.4</v>
      </c>
      <c r="G13" s="221">
        <v>51.9</v>
      </c>
      <c r="H13" s="221">
        <v>37.799999999999997</v>
      </c>
      <c r="I13" s="237">
        <v>6.9</v>
      </c>
    </row>
    <row r="14" spans="1:9" ht="16.5" thickBot="1" x14ac:dyDescent="0.3">
      <c r="A14" s="238" t="s">
        <v>10</v>
      </c>
      <c r="B14" s="235"/>
      <c r="C14" s="235"/>
      <c r="D14" s="235"/>
      <c r="E14" s="235"/>
      <c r="F14" s="235"/>
      <c r="G14" s="235"/>
      <c r="H14" s="235"/>
      <c r="I14" s="236"/>
    </row>
    <row r="15" spans="1:9" ht="16.5" thickBot="1" x14ac:dyDescent="0.3">
      <c r="A15" s="231" t="s">
        <v>11</v>
      </c>
      <c r="B15" s="221">
        <v>7.1</v>
      </c>
      <c r="C15" s="221">
        <v>66.400000000000006</v>
      </c>
      <c r="D15" s="221">
        <v>24.5</v>
      </c>
      <c r="E15" s="221">
        <v>1.9</v>
      </c>
      <c r="F15" s="221">
        <v>4.9000000000000004</v>
      </c>
      <c r="G15" s="221">
        <v>47.4</v>
      </c>
      <c r="H15" s="221">
        <v>39.9</v>
      </c>
      <c r="I15" s="237">
        <v>7.8</v>
      </c>
    </row>
    <row r="16" spans="1:9" ht="16.5" thickBot="1" x14ac:dyDescent="0.3">
      <c r="A16" s="231" t="s">
        <v>12</v>
      </c>
      <c r="B16" s="221">
        <v>6.6</v>
      </c>
      <c r="C16" s="221">
        <v>51.1</v>
      </c>
      <c r="D16" s="221">
        <v>40.1</v>
      </c>
      <c r="E16" s="221">
        <v>2.2000000000000002</v>
      </c>
      <c r="F16" s="221">
        <v>3.8</v>
      </c>
      <c r="G16" s="221">
        <v>38.1</v>
      </c>
      <c r="H16" s="221">
        <v>51.1</v>
      </c>
      <c r="I16" s="237">
        <v>7</v>
      </c>
    </row>
    <row r="17" spans="1:9" ht="16.5" thickBot="1" x14ac:dyDescent="0.3">
      <c r="A17" s="247" t="s">
        <v>255</v>
      </c>
      <c r="B17" s="248"/>
      <c r="C17" s="248"/>
      <c r="D17" s="248"/>
      <c r="E17" s="235"/>
      <c r="F17" s="235"/>
      <c r="G17" s="235"/>
      <c r="H17" s="235"/>
      <c r="I17" s="236"/>
    </row>
    <row r="18" spans="1:9" ht="16.5" thickBot="1" x14ac:dyDescent="0.3">
      <c r="A18" s="231" t="s">
        <v>17</v>
      </c>
      <c r="B18" s="221">
        <v>6.9</v>
      </c>
      <c r="C18" s="221">
        <v>55.1</v>
      </c>
      <c r="D18" s="221">
        <v>35.9</v>
      </c>
      <c r="E18" s="221">
        <v>2.1</v>
      </c>
      <c r="F18" s="221">
        <v>4.0999999999999996</v>
      </c>
      <c r="G18" s="221">
        <v>40.200000000000003</v>
      </c>
      <c r="H18" s="221">
        <v>48.4</v>
      </c>
      <c r="I18" s="237">
        <v>7.3</v>
      </c>
    </row>
    <row r="19" spans="1:9" ht="16.5" thickBot="1" x14ac:dyDescent="0.3">
      <c r="A19" s="231" t="s">
        <v>21</v>
      </c>
      <c r="B19" s="221">
        <v>4.3</v>
      </c>
      <c r="C19" s="221">
        <v>55.3</v>
      </c>
      <c r="D19" s="221">
        <v>38.200000000000003</v>
      </c>
      <c r="E19" s="221">
        <v>2.2000000000000002</v>
      </c>
      <c r="F19" s="221">
        <v>4.0999999999999996</v>
      </c>
      <c r="G19" s="221">
        <v>44.5</v>
      </c>
      <c r="H19" s="221">
        <v>45.5</v>
      </c>
      <c r="I19" s="237">
        <v>5.9</v>
      </c>
    </row>
    <row r="20" spans="1:9" ht="16.5" thickBot="1" x14ac:dyDescent="0.3">
      <c r="A20" s="239" t="s">
        <v>14</v>
      </c>
      <c r="B20" s="240">
        <v>6.7</v>
      </c>
      <c r="C20" s="240">
        <v>55.1</v>
      </c>
      <c r="D20" s="240">
        <v>36</v>
      </c>
      <c r="E20" s="240">
        <v>2.1</v>
      </c>
      <c r="F20" s="240">
        <v>4.0999999999999996</v>
      </c>
      <c r="G20" s="240">
        <v>40.5</v>
      </c>
      <c r="H20" s="240">
        <v>48.2</v>
      </c>
      <c r="I20" s="29">
        <v>7.2</v>
      </c>
    </row>
    <row r="21" spans="1:9" ht="15.75" x14ac:dyDescent="0.25">
      <c r="A21" s="108" t="s">
        <v>85</v>
      </c>
    </row>
  </sheetData>
  <mergeCells count="4">
    <mergeCell ref="A17:D17"/>
    <mergeCell ref="A1:I1"/>
    <mergeCell ref="B2:E2"/>
    <mergeCell ref="F2:I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429D-E36B-4EF2-8F29-B649A09B909B}">
  <dimension ref="A2:I21"/>
  <sheetViews>
    <sheetView workbookViewId="0">
      <selection activeCell="A3" sqref="A3"/>
    </sheetView>
  </sheetViews>
  <sheetFormatPr baseColWidth="10" defaultRowHeight="15" x14ac:dyDescent="0.25"/>
  <cols>
    <col min="1" max="1" width="19" customWidth="1"/>
    <col min="2" max="2" width="12.28515625" bestFit="1" customWidth="1"/>
    <col min="4" max="4" width="20.140625" bestFit="1" customWidth="1"/>
    <col min="5" max="5" width="20.5703125" customWidth="1"/>
    <col min="6" max="6" width="12.28515625" bestFit="1" customWidth="1"/>
    <col min="8" max="8" width="20.140625" bestFit="1" customWidth="1"/>
    <col min="9" max="9" width="18.7109375" bestFit="1" customWidth="1"/>
  </cols>
  <sheetData>
    <row r="2" spans="1:9" ht="56.25" customHeight="1" thickBot="1" x14ac:dyDescent="0.3">
      <c r="A2" s="249" t="s">
        <v>259</v>
      </c>
      <c r="B2" s="249"/>
      <c r="C2" s="249"/>
      <c r="D2" s="249"/>
      <c r="E2" s="249"/>
      <c r="F2" s="249"/>
      <c r="G2" s="249"/>
      <c r="H2" s="249"/>
      <c r="I2" s="249"/>
    </row>
    <row r="3" spans="1:9" ht="15.75" thickBot="1" x14ac:dyDescent="0.3">
      <c r="A3" s="230"/>
      <c r="B3" s="242" t="s">
        <v>256</v>
      </c>
      <c r="C3" s="241"/>
      <c r="D3" s="241"/>
      <c r="E3" s="243"/>
      <c r="F3" s="244" t="s">
        <v>257</v>
      </c>
      <c r="G3" s="245"/>
      <c r="H3" s="245"/>
      <c r="I3" s="246"/>
    </row>
    <row r="4" spans="1:9" ht="16.5" thickBot="1" x14ac:dyDescent="0.3">
      <c r="A4" s="231"/>
      <c r="B4" s="232" t="s">
        <v>254</v>
      </c>
      <c r="C4" s="232" t="s">
        <v>235</v>
      </c>
      <c r="D4" s="232" t="s">
        <v>236</v>
      </c>
      <c r="E4" s="232" t="s">
        <v>237</v>
      </c>
      <c r="F4" s="232" t="s">
        <v>254</v>
      </c>
      <c r="G4" s="232" t="s">
        <v>235</v>
      </c>
      <c r="H4" s="232" t="s">
        <v>236</v>
      </c>
      <c r="I4" s="233" t="s">
        <v>237</v>
      </c>
    </row>
    <row r="5" spans="1:9" ht="16.5" thickBot="1" x14ac:dyDescent="0.3">
      <c r="A5" s="238" t="s">
        <v>0</v>
      </c>
      <c r="B5" s="235"/>
      <c r="C5" s="235"/>
      <c r="D5" s="235"/>
      <c r="E5" s="235"/>
      <c r="F5" s="235"/>
      <c r="G5" s="235"/>
      <c r="H5" s="235"/>
      <c r="I5" s="236"/>
    </row>
    <row r="6" spans="1:9" ht="16.5" thickBot="1" x14ac:dyDescent="0.3">
      <c r="A6" s="231" t="s">
        <v>1</v>
      </c>
      <c r="B6" s="221">
        <v>1.5</v>
      </c>
      <c r="C6" s="221">
        <v>42.8</v>
      </c>
      <c r="D6" s="221">
        <v>47</v>
      </c>
      <c r="E6" s="221">
        <v>8.8000000000000007</v>
      </c>
      <c r="F6" s="221">
        <v>0.3</v>
      </c>
      <c r="G6" s="221">
        <v>9.5</v>
      </c>
      <c r="H6" s="221">
        <v>53.9</v>
      </c>
      <c r="I6" s="221">
        <v>36.299999999999997</v>
      </c>
    </row>
    <row r="7" spans="1:9" ht="16.5" thickBot="1" x14ac:dyDescent="0.3">
      <c r="A7" s="231" t="s">
        <v>2</v>
      </c>
      <c r="B7" s="221">
        <v>0.4</v>
      </c>
      <c r="C7" s="221">
        <v>37.200000000000003</v>
      </c>
      <c r="D7" s="221">
        <v>52.3</v>
      </c>
      <c r="E7" s="221">
        <v>10.1</v>
      </c>
      <c r="F7" s="221">
        <v>0.2</v>
      </c>
      <c r="G7" s="221">
        <v>7.2</v>
      </c>
      <c r="H7" s="221">
        <v>65.599999999999994</v>
      </c>
      <c r="I7" s="221">
        <v>26.9</v>
      </c>
    </row>
    <row r="8" spans="1:9" ht="16.5" thickBot="1" x14ac:dyDescent="0.3">
      <c r="A8" s="231" t="s">
        <v>3</v>
      </c>
      <c r="B8" s="221">
        <v>29.2</v>
      </c>
      <c r="C8" s="221">
        <v>26.8</v>
      </c>
      <c r="D8" s="221">
        <v>31.3</v>
      </c>
      <c r="E8" s="221">
        <v>12.7</v>
      </c>
      <c r="F8" s="221">
        <v>21.6</v>
      </c>
      <c r="G8" s="221">
        <v>24.1</v>
      </c>
      <c r="H8" s="221">
        <v>23.7</v>
      </c>
      <c r="I8" s="221">
        <v>30.5</v>
      </c>
    </row>
    <row r="9" spans="1:9" ht="16.5" thickBot="1" x14ac:dyDescent="0.3">
      <c r="A9" s="231" t="s">
        <v>4</v>
      </c>
      <c r="B9" s="221">
        <v>0.8</v>
      </c>
      <c r="C9" s="221">
        <v>19.100000000000001</v>
      </c>
      <c r="D9" s="221">
        <v>71.8</v>
      </c>
      <c r="E9" s="221">
        <v>8.3000000000000007</v>
      </c>
      <c r="F9" s="221">
        <v>0.5</v>
      </c>
      <c r="G9" s="221">
        <v>11.6</v>
      </c>
      <c r="H9" s="221">
        <v>68.5</v>
      </c>
      <c r="I9" s="221">
        <v>19.399999999999999</v>
      </c>
    </row>
    <row r="10" spans="1:9" ht="16.5" thickBot="1" x14ac:dyDescent="0.3">
      <c r="A10" s="231" t="s">
        <v>5</v>
      </c>
      <c r="B10" s="221">
        <v>3.4</v>
      </c>
      <c r="C10" s="221">
        <v>41.5</v>
      </c>
      <c r="D10" s="221">
        <v>41</v>
      </c>
      <c r="E10" s="221">
        <v>14.1</v>
      </c>
      <c r="F10" s="221">
        <v>0.7</v>
      </c>
      <c r="G10" s="221">
        <v>5.5</v>
      </c>
      <c r="H10" s="221">
        <v>28.5</v>
      </c>
      <c r="I10" s="221">
        <v>65.3</v>
      </c>
    </row>
    <row r="11" spans="1:9" ht="16.5" thickBot="1" x14ac:dyDescent="0.3">
      <c r="A11" s="231" t="s">
        <v>6</v>
      </c>
      <c r="B11" s="221">
        <v>0.1</v>
      </c>
      <c r="C11" s="221">
        <v>17.2</v>
      </c>
      <c r="D11" s="221">
        <v>65.7</v>
      </c>
      <c r="E11" s="221">
        <v>17</v>
      </c>
      <c r="F11" s="221">
        <v>0.1</v>
      </c>
      <c r="G11" s="221">
        <v>8.4</v>
      </c>
      <c r="H11" s="221">
        <v>54.6</v>
      </c>
      <c r="I11" s="221">
        <v>36.799999999999997</v>
      </c>
    </row>
    <row r="12" spans="1:9" ht="16.5" thickBot="1" x14ac:dyDescent="0.3">
      <c r="A12" s="231" t="s">
        <v>7</v>
      </c>
      <c r="B12" s="221">
        <v>0.1</v>
      </c>
      <c r="C12" s="221">
        <v>16.3</v>
      </c>
      <c r="D12" s="221">
        <v>75.599999999999994</v>
      </c>
      <c r="E12" s="221">
        <v>8</v>
      </c>
      <c r="F12" s="221">
        <v>0.1</v>
      </c>
      <c r="G12" s="221">
        <v>6.1</v>
      </c>
      <c r="H12" s="221">
        <v>73.900000000000006</v>
      </c>
      <c r="I12" s="221">
        <v>19.899999999999999</v>
      </c>
    </row>
    <row r="13" spans="1:9" ht="16.5" thickBot="1" x14ac:dyDescent="0.3">
      <c r="A13" s="231" t="s">
        <v>8</v>
      </c>
      <c r="B13" s="221">
        <v>0.3</v>
      </c>
      <c r="C13" s="221">
        <v>8.4</v>
      </c>
      <c r="D13" s="221">
        <v>59.2</v>
      </c>
      <c r="E13" s="221">
        <v>32.1</v>
      </c>
      <c r="F13" s="221">
        <v>0.4</v>
      </c>
      <c r="G13" s="221">
        <v>6.7</v>
      </c>
      <c r="H13" s="221">
        <v>53.3</v>
      </c>
      <c r="I13" s="221">
        <v>39.700000000000003</v>
      </c>
    </row>
    <row r="14" spans="1:9" ht="16.5" thickBot="1" x14ac:dyDescent="0.3">
      <c r="A14" s="231" t="s">
        <v>9</v>
      </c>
      <c r="B14" s="221">
        <v>6.2</v>
      </c>
      <c r="C14" s="221">
        <v>64.8</v>
      </c>
      <c r="D14" s="221">
        <v>27.2</v>
      </c>
      <c r="E14" s="221">
        <v>1.8</v>
      </c>
      <c r="F14" s="221">
        <v>3.1</v>
      </c>
      <c r="G14" s="221">
        <v>69.3</v>
      </c>
      <c r="H14" s="221">
        <v>24.4</v>
      </c>
      <c r="I14" s="221">
        <v>3.1</v>
      </c>
    </row>
    <row r="15" spans="1:9" ht="16.5" thickBot="1" x14ac:dyDescent="0.3">
      <c r="A15" s="238" t="s">
        <v>10</v>
      </c>
      <c r="B15" s="235"/>
      <c r="C15" s="235"/>
      <c r="D15" s="235"/>
      <c r="E15" s="235"/>
      <c r="F15" s="235"/>
      <c r="G15" s="235"/>
      <c r="H15" s="235"/>
      <c r="I15" s="236"/>
    </row>
    <row r="16" spans="1:9" ht="16.5" thickBot="1" x14ac:dyDescent="0.3">
      <c r="A16" s="231" t="s">
        <v>11</v>
      </c>
      <c r="B16" s="221">
        <v>7.8</v>
      </c>
      <c r="C16" s="221">
        <v>53.5</v>
      </c>
      <c r="D16" s="221">
        <v>34.4</v>
      </c>
      <c r="E16" s="221">
        <v>4.3</v>
      </c>
      <c r="F16" s="221">
        <v>5.9</v>
      </c>
      <c r="G16" s="221">
        <v>52.5</v>
      </c>
      <c r="H16" s="221">
        <v>32</v>
      </c>
      <c r="I16" s="221">
        <v>9.6999999999999993</v>
      </c>
    </row>
    <row r="17" spans="1:9" ht="16.5" thickBot="1" x14ac:dyDescent="0.3">
      <c r="A17" s="231" t="s">
        <v>12</v>
      </c>
      <c r="B17" s="221">
        <v>5.2</v>
      </c>
      <c r="C17" s="221">
        <v>28.3</v>
      </c>
      <c r="D17" s="221">
        <v>54.6</v>
      </c>
      <c r="E17" s="221">
        <v>11.9</v>
      </c>
      <c r="F17" s="221">
        <v>3</v>
      </c>
      <c r="G17" s="221">
        <v>7.6</v>
      </c>
      <c r="H17" s="221">
        <v>52.9</v>
      </c>
      <c r="I17" s="221">
        <v>36.4</v>
      </c>
    </row>
    <row r="18" spans="1:9" ht="16.5" thickBot="1" x14ac:dyDescent="0.3">
      <c r="A18" s="247" t="s">
        <v>255</v>
      </c>
      <c r="B18" s="248"/>
      <c r="C18" s="248"/>
      <c r="D18" s="248"/>
      <c r="E18" s="235"/>
      <c r="F18" s="235"/>
      <c r="G18" s="235"/>
      <c r="H18" s="235"/>
      <c r="I18" s="236"/>
    </row>
    <row r="19" spans="1:9" ht="16.5" thickBot="1" x14ac:dyDescent="0.3">
      <c r="A19" s="231" t="s">
        <v>17</v>
      </c>
      <c r="B19" s="221">
        <v>5.9</v>
      </c>
      <c r="C19" s="221">
        <v>34.6</v>
      </c>
      <c r="D19" s="221">
        <v>49.6</v>
      </c>
      <c r="E19" s="221">
        <v>10</v>
      </c>
      <c r="F19" s="221">
        <v>3.8</v>
      </c>
      <c r="G19" s="221">
        <v>18.5</v>
      </c>
      <c r="H19" s="221">
        <v>48</v>
      </c>
      <c r="I19" s="221">
        <v>29.7</v>
      </c>
    </row>
    <row r="20" spans="1:9" ht="16.5" thickBot="1" x14ac:dyDescent="0.3">
      <c r="A20" s="231" t="s">
        <v>21</v>
      </c>
      <c r="B20" s="221">
        <v>5.5</v>
      </c>
      <c r="C20" s="221">
        <v>38.9</v>
      </c>
      <c r="D20" s="221">
        <v>46.2</v>
      </c>
      <c r="E20" s="221">
        <v>9.4</v>
      </c>
      <c r="F20" s="221">
        <v>3.8</v>
      </c>
      <c r="G20" s="221">
        <v>29.6</v>
      </c>
      <c r="H20" s="221">
        <v>41.2</v>
      </c>
      <c r="I20" s="221">
        <v>25.4</v>
      </c>
    </row>
    <row r="21" spans="1:9" ht="16.5" thickBot="1" x14ac:dyDescent="0.3">
      <c r="A21" s="239" t="s">
        <v>14</v>
      </c>
      <c r="B21" s="232">
        <v>5.9</v>
      </c>
      <c r="C21" s="232">
        <v>34.9</v>
      </c>
      <c r="D21" s="232">
        <v>49.3</v>
      </c>
      <c r="E21" s="232">
        <v>9.9</v>
      </c>
      <c r="F21" s="232">
        <v>3.8</v>
      </c>
      <c r="G21" s="232">
        <v>19.3</v>
      </c>
      <c r="H21" s="232">
        <v>47.5</v>
      </c>
      <c r="I21" s="232">
        <v>29.4</v>
      </c>
    </row>
  </sheetData>
  <mergeCells count="4">
    <mergeCell ref="B3:E3"/>
    <mergeCell ref="F3:I3"/>
    <mergeCell ref="A18:D18"/>
    <mergeCell ref="A2:I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221B-3943-47A7-9A06-DA3019C53B3F}">
  <dimension ref="A2:I21"/>
  <sheetViews>
    <sheetView workbookViewId="0">
      <selection activeCell="A3" sqref="A3"/>
    </sheetView>
  </sheetViews>
  <sheetFormatPr baseColWidth="10" defaultRowHeight="15" x14ac:dyDescent="0.25"/>
  <cols>
    <col min="1" max="1" width="21" customWidth="1"/>
    <col min="2" max="2" width="12.28515625" bestFit="1" customWidth="1"/>
    <col min="4" max="4" width="20.140625" bestFit="1" customWidth="1"/>
    <col min="5" max="5" width="18.7109375" bestFit="1" customWidth="1"/>
    <col min="6" max="6" width="12.28515625" bestFit="1" customWidth="1"/>
    <col min="8" max="8" width="20.140625" bestFit="1" customWidth="1"/>
    <col min="9" max="9" width="18.7109375" bestFit="1" customWidth="1"/>
  </cols>
  <sheetData>
    <row r="2" spans="1:9" ht="16.5" thickBot="1" x14ac:dyDescent="0.3">
      <c r="A2" s="228" t="s">
        <v>262</v>
      </c>
    </row>
    <row r="3" spans="1:9" ht="25.5" customHeight="1" thickBot="1" x14ac:dyDescent="0.3">
      <c r="A3" s="230"/>
      <c r="B3" s="242" t="s">
        <v>260</v>
      </c>
      <c r="C3" s="241"/>
      <c r="D3" s="241"/>
      <c r="E3" s="243"/>
      <c r="F3" s="244" t="s">
        <v>261</v>
      </c>
      <c r="G3" s="245"/>
      <c r="H3" s="245"/>
      <c r="I3" s="246"/>
    </row>
    <row r="4" spans="1:9" ht="16.5" thickBot="1" x14ac:dyDescent="0.3">
      <c r="A4" s="231"/>
      <c r="B4" s="232" t="s">
        <v>254</v>
      </c>
      <c r="C4" s="232" t="s">
        <v>235</v>
      </c>
      <c r="D4" s="232" t="s">
        <v>236</v>
      </c>
      <c r="E4" s="232" t="s">
        <v>237</v>
      </c>
      <c r="F4" s="232" t="s">
        <v>254</v>
      </c>
      <c r="G4" s="232" t="s">
        <v>235</v>
      </c>
      <c r="H4" s="232" t="s">
        <v>236</v>
      </c>
      <c r="I4" s="233" t="s">
        <v>237</v>
      </c>
    </row>
    <row r="5" spans="1:9" ht="16.5" thickBot="1" x14ac:dyDescent="0.3">
      <c r="A5" s="238" t="s">
        <v>0</v>
      </c>
      <c r="B5" s="235"/>
      <c r="C5" s="235"/>
      <c r="D5" s="235"/>
      <c r="E5" s="235"/>
      <c r="F5" s="235"/>
      <c r="G5" s="235"/>
      <c r="H5" s="235"/>
      <c r="I5" s="236"/>
    </row>
    <row r="6" spans="1:9" ht="16.5" thickBot="1" x14ac:dyDescent="0.3">
      <c r="A6" s="231" t="s">
        <v>1</v>
      </c>
      <c r="B6" s="221">
        <v>0.2</v>
      </c>
      <c r="C6" s="221">
        <v>35.200000000000003</v>
      </c>
      <c r="D6" s="221">
        <v>50.2</v>
      </c>
      <c r="E6" s="221">
        <v>14.4</v>
      </c>
      <c r="F6" s="221">
        <v>0</v>
      </c>
      <c r="G6" s="221">
        <v>25.7</v>
      </c>
      <c r="H6" s="221">
        <v>64.3</v>
      </c>
      <c r="I6" s="221">
        <v>10</v>
      </c>
    </row>
    <row r="7" spans="1:9" ht="16.5" thickBot="1" x14ac:dyDescent="0.3">
      <c r="A7" s="231" t="s">
        <v>2</v>
      </c>
      <c r="B7" s="221">
        <v>1.1000000000000001</v>
      </c>
      <c r="C7" s="221">
        <v>30.7</v>
      </c>
      <c r="D7" s="221">
        <v>54.9</v>
      </c>
      <c r="E7" s="221">
        <v>13.3</v>
      </c>
      <c r="F7" s="221">
        <v>3.4</v>
      </c>
      <c r="G7" s="221">
        <v>26.8</v>
      </c>
      <c r="H7" s="221">
        <v>54.1</v>
      </c>
      <c r="I7" s="221">
        <v>15.7</v>
      </c>
    </row>
    <row r="8" spans="1:9" ht="16.5" thickBot="1" x14ac:dyDescent="0.3">
      <c r="A8" s="231" t="s">
        <v>3</v>
      </c>
      <c r="B8" s="221">
        <v>25.8</v>
      </c>
      <c r="C8" s="221">
        <v>29.6</v>
      </c>
      <c r="D8" s="221">
        <v>35.700000000000003</v>
      </c>
      <c r="E8" s="221">
        <v>8.9</v>
      </c>
      <c r="F8" s="221">
        <v>17.399999999999999</v>
      </c>
      <c r="G8" s="221">
        <v>21.7</v>
      </c>
      <c r="H8" s="221">
        <v>41.4</v>
      </c>
      <c r="I8" s="221">
        <v>19.399999999999999</v>
      </c>
    </row>
    <row r="9" spans="1:9" ht="16.5" thickBot="1" x14ac:dyDescent="0.3">
      <c r="A9" s="231" t="s">
        <v>4</v>
      </c>
      <c r="B9" s="221">
        <v>0.5</v>
      </c>
      <c r="C9" s="221">
        <v>40.799999999999997</v>
      </c>
      <c r="D9" s="221">
        <v>55.4</v>
      </c>
      <c r="E9" s="221">
        <v>3.3</v>
      </c>
      <c r="F9" s="221">
        <v>2</v>
      </c>
      <c r="G9" s="221">
        <v>25.2</v>
      </c>
      <c r="H9" s="221">
        <v>70.5</v>
      </c>
      <c r="I9" s="221">
        <v>2.2999999999999998</v>
      </c>
    </row>
    <row r="10" spans="1:9" ht="16.5" thickBot="1" x14ac:dyDescent="0.3">
      <c r="A10" s="231" t="s">
        <v>5</v>
      </c>
      <c r="B10" s="221">
        <v>0.3</v>
      </c>
      <c r="C10" s="221">
        <v>27</v>
      </c>
      <c r="D10" s="221">
        <v>43.2</v>
      </c>
      <c r="E10" s="221">
        <v>29.5</v>
      </c>
      <c r="F10" s="221">
        <v>2.7</v>
      </c>
      <c r="G10" s="221">
        <v>17.2</v>
      </c>
      <c r="H10" s="221">
        <v>54.8</v>
      </c>
      <c r="I10" s="221">
        <v>25.2</v>
      </c>
    </row>
    <row r="11" spans="1:9" ht="16.5" thickBot="1" x14ac:dyDescent="0.3">
      <c r="A11" s="231" t="s">
        <v>6</v>
      </c>
      <c r="B11" s="221">
        <v>0.1</v>
      </c>
      <c r="C11" s="221">
        <v>28</v>
      </c>
      <c r="D11" s="221">
        <v>63.4</v>
      </c>
      <c r="E11" s="221">
        <v>8.4</v>
      </c>
      <c r="F11" s="221">
        <v>0.1</v>
      </c>
      <c r="G11" s="221">
        <v>11.6</v>
      </c>
      <c r="H11" s="221">
        <v>71.400000000000006</v>
      </c>
      <c r="I11" s="221">
        <v>16.899999999999999</v>
      </c>
    </row>
    <row r="12" spans="1:9" ht="16.5" thickBot="1" x14ac:dyDescent="0.3">
      <c r="A12" s="231" t="s">
        <v>7</v>
      </c>
      <c r="B12" s="221">
        <v>0.1</v>
      </c>
      <c r="C12" s="221">
        <v>19.600000000000001</v>
      </c>
      <c r="D12" s="221">
        <v>74.400000000000006</v>
      </c>
      <c r="E12" s="221">
        <v>6</v>
      </c>
      <c r="F12" s="221">
        <v>0.1</v>
      </c>
      <c r="G12" s="221">
        <v>30.9</v>
      </c>
      <c r="H12" s="221">
        <v>54</v>
      </c>
      <c r="I12" s="221">
        <v>15.1</v>
      </c>
    </row>
    <row r="13" spans="1:9" ht="16.5" thickBot="1" x14ac:dyDescent="0.3">
      <c r="A13" s="231" t="s">
        <v>8</v>
      </c>
      <c r="B13" s="221">
        <v>0.4</v>
      </c>
      <c r="C13" s="221">
        <v>18.2</v>
      </c>
      <c r="D13" s="221">
        <v>45</v>
      </c>
      <c r="E13" s="221">
        <v>36.4</v>
      </c>
      <c r="F13" s="221">
        <v>0.9</v>
      </c>
      <c r="G13" s="221">
        <v>8.1</v>
      </c>
      <c r="H13" s="221">
        <v>57</v>
      </c>
      <c r="I13" s="221">
        <v>34</v>
      </c>
    </row>
    <row r="14" spans="1:9" ht="16.5" thickBot="1" x14ac:dyDescent="0.3">
      <c r="A14" s="231" t="s">
        <v>9</v>
      </c>
      <c r="B14" s="221">
        <v>3.2</v>
      </c>
      <c r="C14" s="221">
        <v>48.5</v>
      </c>
      <c r="D14" s="221">
        <v>40.200000000000003</v>
      </c>
      <c r="E14" s="221">
        <v>8.1</v>
      </c>
      <c r="F14" s="221">
        <v>1.4</v>
      </c>
      <c r="G14" s="221">
        <v>41.9</v>
      </c>
      <c r="H14" s="221">
        <v>44.6</v>
      </c>
      <c r="I14" s="221">
        <v>12.2</v>
      </c>
    </row>
    <row r="15" spans="1:9" ht="16.5" thickBot="1" x14ac:dyDescent="0.3">
      <c r="A15" s="238" t="s">
        <v>10</v>
      </c>
      <c r="B15" s="235"/>
      <c r="C15" s="235"/>
      <c r="D15" s="235"/>
      <c r="E15" s="235"/>
      <c r="F15" s="235"/>
      <c r="G15" s="235"/>
      <c r="H15" s="235"/>
      <c r="I15" s="236"/>
    </row>
    <row r="16" spans="1:9" ht="16.5" thickBot="1" x14ac:dyDescent="0.3">
      <c r="A16" s="231" t="s">
        <v>11</v>
      </c>
      <c r="B16" s="221">
        <v>4.7</v>
      </c>
      <c r="C16" s="221">
        <v>45.1</v>
      </c>
      <c r="D16" s="221">
        <v>42.3</v>
      </c>
      <c r="E16" s="221">
        <v>8</v>
      </c>
      <c r="F16" s="221">
        <v>2.9</v>
      </c>
      <c r="G16" s="221">
        <v>37.799999999999997</v>
      </c>
      <c r="H16" s="221">
        <v>47.1</v>
      </c>
      <c r="I16" s="221">
        <v>12.2</v>
      </c>
    </row>
    <row r="17" spans="1:9" ht="16.5" thickBot="1" x14ac:dyDescent="0.3">
      <c r="A17" s="231" t="s">
        <v>12</v>
      </c>
      <c r="B17" s="221">
        <v>4.4000000000000004</v>
      </c>
      <c r="C17" s="221">
        <v>29.9</v>
      </c>
      <c r="D17" s="221">
        <v>52.3</v>
      </c>
      <c r="E17" s="221">
        <v>13.4</v>
      </c>
      <c r="F17" s="221">
        <v>4.3</v>
      </c>
      <c r="G17" s="221">
        <v>21.2</v>
      </c>
      <c r="H17" s="221">
        <v>59.4</v>
      </c>
      <c r="I17" s="221">
        <v>15.1</v>
      </c>
    </row>
    <row r="18" spans="1:9" ht="16.5" thickBot="1" x14ac:dyDescent="0.3">
      <c r="A18" s="247" t="s">
        <v>255</v>
      </c>
      <c r="B18" s="248"/>
      <c r="C18" s="248"/>
      <c r="D18" s="248"/>
      <c r="E18" s="235"/>
      <c r="F18" s="235"/>
      <c r="G18" s="235"/>
      <c r="H18" s="235"/>
      <c r="I18" s="236"/>
    </row>
    <row r="19" spans="1:9" ht="16.5" thickBot="1" x14ac:dyDescent="0.3">
      <c r="A19" s="231" t="s">
        <v>17</v>
      </c>
      <c r="B19" s="221">
        <v>4.5999999999999996</v>
      </c>
      <c r="C19" s="221">
        <v>33.4</v>
      </c>
      <c r="D19" s="221">
        <v>49.9</v>
      </c>
      <c r="E19" s="221">
        <v>12.1</v>
      </c>
      <c r="F19" s="221">
        <v>4.0999999999999996</v>
      </c>
      <c r="G19" s="221">
        <v>25.1</v>
      </c>
      <c r="H19" s="221">
        <v>56.5</v>
      </c>
      <c r="I19" s="221">
        <v>14.3</v>
      </c>
    </row>
    <row r="20" spans="1:9" ht="16.5" thickBot="1" x14ac:dyDescent="0.3">
      <c r="A20" s="231" t="s">
        <v>21</v>
      </c>
      <c r="B20" s="221">
        <v>2.7</v>
      </c>
      <c r="C20" s="221">
        <v>39.299999999999997</v>
      </c>
      <c r="D20" s="221">
        <v>46.9</v>
      </c>
      <c r="E20" s="221">
        <v>11</v>
      </c>
      <c r="F20" s="221">
        <v>2.4</v>
      </c>
      <c r="G20" s="221">
        <v>30.5</v>
      </c>
      <c r="H20" s="221">
        <v>52.6</v>
      </c>
      <c r="I20" s="221">
        <v>14.5</v>
      </c>
    </row>
    <row r="21" spans="1:9" ht="16.5" thickBot="1" x14ac:dyDescent="0.3">
      <c r="A21" s="239" t="s">
        <v>14</v>
      </c>
      <c r="B21" s="232">
        <v>4.4000000000000004</v>
      </c>
      <c r="C21" s="232">
        <v>33.9</v>
      </c>
      <c r="D21" s="232">
        <v>49.7</v>
      </c>
      <c r="E21" s="232">
        <v>12</v>
      </c>
      <c r="F21" s="232">
        <v>3.9</v>
      </c>
      <c r="G21" s="232">
        <v>25.5</v>
      </c>
      <c r="H21" s="232">
        <v>56.2</v>
      </c>
      <c r="I21" s="232">
        <v>14.3</v>
      </c>
    </row>
  </sheetData>
  <mergeCells count="3">
    <mergeCell ref="B3:E3"/>
    <mergeCell ref="F3:I3"/>
    <mergeCell ref="A18:D1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C10AA-6CEA-46FF-820C-384C46F8FB51}">
  <dimension ref="A2:K23"/>
  <sheetViews>
    <sheetView workbookViewId="0">
      <selection activeCell="A2" sqref="A2"/>
    </sheetView>
  </sheetViews>
  <sheetFormatPr baseColWidth="10" defaultRowHeight="15" x14ac:dyDescent="0.25"/>
  <cols>
    <col min="10" max="10" width="21.85546875" customWidth="1"/>
  </cols>
  <sheetData>
    <row r="2" spans="1:11" ht="16.5" thickBot="1" x14ac:dyDescent="0.3">
      <c r="A2" s="12" t="s">
        <v>273</v>
      </c>
    </row>
    <row r="3" spans="1:11" ht="32.25" thickBot="1" x14ac:dyDescent="0.3">
      <c r="A3" s="46"/>
      <c r="B3" s="47" t="s">
        <v>263</v>
      </c>
      <c r="C3" s="47" t="s">
        <v>264</v>
      </c>
      <c r="D3" s="47" t="s">
        <v>265</v>
      </c>
      <c r="E3" s="47" t="s">
        <v>266</v>
      </c>
      <c r="F3" s="47" t="s">
        <v>267</v>
      </c>
      <c r="G3" s="47" t="s">
        <v>268</v>
      </c>
      <c r="H3" s="47" t="s">
        <v>269</v>
      </c>
      <c r="I3" s="47" t="s">
        <v>270</v>
      </c>
      <c r="J3" s="47" t="s">
        <v>271</v>
      </c>
      <c r="K3" s="47" t="s">
        <v>42</v>
      </c>
    </row>
    <row r="4" spans="1:11" ht="16.5" thickBot="1" x14ac:dyDescent="0.3">
      <c r="A4" s="73" t="s">
        <v>272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ht="16.5" thickBot="1" x14ac:dyDescent="0.3">
      <c r="A5" s="42" t="s">
        <v>1</v>
      </c>
      <c r="B5" s="23">
        <v>2.5</v>
      </c>
      <c r="C5" s="23">
        <v>9.9</v>
      </c>
      <c r="D5" s="23">
        <v>31.7</v>
      </c>
      <c r="E5" s="23">
        <v>24.3</v>
      </c>
      <c r="F5" s="23">
        <v>16.399999999999999</v>
      </c>
      <c r="G5" s="23">
        <v>8.9</v>
      </c>
      <c r="H5" s="23">
        <v>1.9</v>
      </c>
      <c r="I5" s="23">
        <v>3.5</v>
      </c>
      <c r="J5" s="23">
        <v>0.9</v>
      </c>
      <c r="K5" s="23">
        <v>100</v>
      </c>
    </row>
    <row r="6" spans="1:11" ht="16.5" thickBot="1" x14ac:dyDescent="0.3">
      <c r="A6" s="42" t="s">
        <v>2</v>
      </c>
      <c r="B6" s="23">
        <v>1</v>
      </c>
      <c r="C6" s="23">
        <v>0.4</v>
      </c>
      <c r="D6" s="23">
        <v>9.5</v>
      </c>
      <c r="E6" s="23">
        <v>28.9</v>
      </c>
      <c r="F6" s="23">
        <v>32</v>
      </c>
      <c r="G6" s="23">
        <v>15.1</v>
      </c>
      <c r="H6" s="23">
        <v>4.2</v>
      </c>
      <c r="I6" s="23">
        <v>6.3</v>
      </c>
      <c r="J6" s="23">
        <v>2.6</v>
      </c>
      <c r="K6" s="23">
        <v>100</v>
      </c>
    </row>
    <row r="7" spans="1:11" ht="16.5" thickBot="1" x14ac:dyDescent="0.3">
      <c r="A7" s="42" t="s">
        <v>3</v>
      </c>
      <c r="B7" s="23">
        <v>32.9</v>
      </c>
      <c r="C7" s="23">
        <v>6.1</v>
      </c>
      <c r="D7" s="23">
        <v>16.899999999999999</v>
      </c>
      <c r="E7" s="23">
        <v>14.3</v>
      </c>
      <c r="F7" s="23">
        <v>15.9</v>
      </c>
      <c r="G7" s="23">
        <v>2.9</v>
      </c>
      <c r="H7" s="23">
        <v>0.9</v>
      </c>
      <c r="I7" s="23">
        <v>6.2</v>
      </c>
      <c r="J7" s="23">
        <v>3.8</v>
      </c>
      <c r="K7" s="23">
        <v>100</v>
      </c>
    </row>
    <row r="8" spans="1:11" ht="16.5" thickBot="1" x14ac:dyDescent="0.3">
      <c r="A8" s="42" t="s">
        <v>4</v>
      </c>
      <c r="B8" s="23">
        <v>30.2</v>
      </c>
      <c r="C8" s="23">
        <v>11.7</v>
      </c>
      <c r="D8" s="23">
        <v>30.4</v>
      </c>
      <c r="E8" s="23">
        <v>17.8</v>
      </c>
      <c r="F8" s="23">
        <v>6.6</v>
      </c>
      <c r="G8" s="23">
        <v>1.5</v>
      </c>
      <c r="H8" s="23">
        <v>0.4</v>
      </c>
      <c r="I8" s="23">
        <v>0.3</v>
      </c>
      <c r="J8" s="23">
        <v>1</v>
      </c>
      <c r="K8" s="23">
        <v>100</v>
      </c>
    </row>
    <row r="9" spans="1:11" ht="16.5" thickBot="1" x14ac:dyDescent="0.3">
      <c r="A9" s="42" t="s">
        <v>5</v>
      </c>
      <c r="B9" s="23">
        <v>34.4</v>
      </c>
      <c r="C9" s="23">
        <v>10</v>
      </c>
      <c r="D9" s="23">
        <v>18.399999999999999</v>
      </c>
      <c r="E9" s="23">
        <v>14.6</v>
      </c>
      <c r="F9" s="23">
        <v>16.399999999999999</v>
      </c>
      <c r="G9" s="23">
        <v>2.1</v>
      </c>
      <c r="H9" s="23">
        <v>1.9</v>
      </c>
      <c r="I9" s="23">
        <v>2.1</v>
      </c>
      <c r="J9" s="23">
        <v>0</v>
      </c>
      <c r="K9" s="23">
        <v>100</v>
      </c>
    </row>
    <row r="10" spans="1:11" ht="16.5" thickBot="1" x14ac:dyDescent="0.3">
      <c r="A10" s="42" t="s">
        <v>6</v>
      </c>
      <c r="B10" s="23">
        <v>10.5</v>
      </c>
      <c r="C10" s="23">
        <v>32.799999999999997</v>
      </c>
      <c r="D10" s="23">
        <v>20.100000000000001</v>
      </c>
      <c r="E10" s="23">
        <v>13.8</v>
      </c>
      <c r="F10" s="23">
        <v>11.1</v>
      </c>
      <c r="G10" s="23">
        <v>6.2</v>
      </c>
      <c r="H10" s="23">
        <v>0.1</v>
      </c>
      <c r="I10" s="23">
        <v>4.0999999999999996</v>
      </c>
      <c r="J10" s="23">
        <v>1.1000000000000001</v>
      </c>
      <c r="K10" s="23">
        <v>100</v>
      </c>
    </row>
    <row r="11" spans="1:11" ht="16.5" thickBot="1" x14ac:dyDescent="0.3">
      <c r="A11" s="42" t="s">
        <v>7</v>
      </c>
      <c r="B11" s="23">
        <v>0.1</v>
      </c>
      <c r="C11" s="23">
        <v>0.8</v>
      </c>
      <c r="D11" s="23">
        <v>32.1</v>
      </c>
      <c r="E11" s="23">
        <v>27.2</v>
      </c>
      <c r="F11" s="23">
        <v>30.7</v>
      </c>
      <c r="G11" s="23">
        <v>5.3</v>
      </c>
      <c r="H11" s="23">
        <v>2.2000000000000002</v>
      </c>
      <c r="I11" s="23">
        <v>1.6</v>
      </c>
      <c r="J11" s="23">
        <v>0.1</v>
      </c>
      <c r="K11" s="23">
        <v>100</v>
      </c>
    </row>
    <row r="12" spans="1:11" ht="16.5" thickBot="1" x14ac:dyDescent="0.3">
      <c r="A12" s="42" t="s">
        <v>8</v>
      </c>
      <c r="B12" s="23">
        <v>1.2</v>
      </c>
      <c r="C12" s="23">
        <v>0</v>
      </c>
      <c r="D12" s="23">
        <v>0.4</v>
      </c>
      <c r="E12" s="23">
        <v>7.7</v>
      </c>
      <c r="F12" s="23">
        <v>18.399999999999999</v>
      </c>
      <c r="G12" s="23">
        <v>13.6</v>
      </c>
      <c r="H12" s="23">
        <v>3.1</v>
      </c>
      <c r="I12" s="23">
        <v>19.399999999999999</v>
      </c>
      <c r="J12" s="23">
        <v>36.200000000000003</v>
      </c>
      <c r="K12" s="23">
        <v>100</v>
      </c>
    </row>
    <row r="13" spans="1:11" ht="16.5" thickBot="1" x14ac:dyDescent="0.3">
      <c r="A13" s="42" t="s">
        <v>9</v>
      </c>
      <c r="B13" s="23">
        <v>0.6</v>
      </c>
      <c r="C13" s="23">
        <v>1</v>
      </c>
      <c r="D13" s="23">
        <v>5.9</v>
      </c>
      <c r="E13" s="23">
        <v>13</v>
      </c>
      <c r="F13" s="23">
        <v>24.8</v>
      </c>
      <c r="G13" s="23">
        <v>14.7</v>
      </c>
      <c r="H13" s="23">
        <v>8.3000000000000007</v>
      </c>
      <c r="I13" s="23">
        <v>22.2</v>
      </c>
      <c r="J13" s="23">
        <v>9.5</v>
      </c>
      <c r="K13" s="23">
        <v>100</v>
      </c>
    </row>
    <row r="14" spans="1:11" ht="16.5" thickBot="1" x14ac:dyDescent="0.3">
      <c r="A14" s="73" t="s">
        <v>10</v>
      </c>
      <c r="B14" s="74"/>
      <c r="C14" s="74"/>
      <c r="D14" s="74"/>
      <c r="E14" s="74"/>
      <c r="F14" s="74"/>
      <c r="G14" s="74"/>
      <c r="H14" s="74"/>
      <c r="I14" s="74"/>
      <c r="J14" s="74"/>
      <c r="K14" s="75"/>
    </row>
    <row r="15" spans="1:11" ht="16.5" thickBot="1" x14ac:dyDescent="0.3">
      <c r="A15" s="42" t="s">
        <v>11</v>
      </c>
      <c r="B15" s="23">
        <v>6.1</v>
      </c>
      <c r="C15" s="23">
        <v>3.3</v>
      </c>
      <c r="D15" s="23">
        <v>11.3</v>
      </c>
      <c r="E15" s="23">
        <v>15.8</v>
      </c>
      <c r="F15" s="23">
        <v>23.7</v>
      </c>
      <c r="G15" s="23">
        <v>11.8</v>
      </c>
      <c r="H15" s="23">
        <v>5.5</v>
      </c>
      <c r="I15" s="23">
        <v>15.7</v>
      </c>
      <c r="J15" s="23">
        <v>6.8</v>
      </c>
      <c r="K15" s="23">
        <v>100</v>
      </c>
    </row>
    <row r="16" spans="1:11" ht="16.5" thickBot="1" x14ac:dyDescent="0.3">
      <c r="A16" s="250" t="s">
        <v>80</v>
      </c>
      <c r="B16" s="251">
        <v>0.6</v>
      </c>
      <c r="C16" s="251">
        <v>1</v>
      </c>
      <c r="D16" s="251">
        <v>5.9</v>
      </c>
      <c r="E16" s="251">
        <v>13</v>
      </c>
      <c r="F16" s="251">
        <v>24.8</v>
      </c>
      <c r="G16" s="251">
        <v>14.7</v>
      </c>
      <c r="H16" s="251">
        <v>8.3000000000000007</v>
      </c>
      <c r="I16" s="251">
        <v>22.2</v>
      </c>
      <c r="J16" s="251">
        <v>9.5</v>
      </c>
      <c r="K16" s="251">
        <v>100</v>
      </c>
    </row>
    <row r="17" spans="1:11" ht="16.5" thickBot="1" x14ac:dyDescent="0.3">
      <c r="A17" s="250" t="s">
        <v>81</v>
      </c>
      <c r="B17" s="251">
        <v>12.7</v>
      </c>
      <c r="C17" s="251">
        <v>6.1</v>
      </c>
      <c r="D17" s="251">
        <v>18</v>
      </c>
      <c r="E17" s="251">
        <v>19.2</v>
      </c>
      <c r="F17" s="251">
        <v>22.3</v>
      </c>
      <c r="G17" s="251">
        <v>8.3000000000000007</v>
      </c>
      <c r="H17" s="251">
        <v>2.1</v>
      </c>
      <c r="I17" s="251">
        <v>7.8</v>
      </c>
      <c r="J17" s="251">
        <v>3.5</v>
      </c>
      <c r="K17" s="251">
        <v>100</v>
      </c>
    </row>
    <row r="18" spans="1:11" ht="16.5" thickBot="1" x14ac:dyDescent="0.3">
      <c r="A18" s="42" t="s">
        <v>12</v>
      </c>
      <c r="B18" s="251">
        <v>19.2</v>
      </c>
      <c r="C18" s="251">
        <v>9.6</v>
      </c>
      <c r="D18" s="251">
        <v>22.1</v>
      </c>
      <c r="E18" s="251">
        <v>19.899999999999999</v>
      </c>
      <c r="F18" s="251">
        <v>17.100000000000001</v>
      </c>
      <c r="G18" s="251">
        <v>5.7</v>
      </c>
      <c r="H18" s="251">
        <v>1.7</v>
      </c>
      <c r="I18" s="251">
        <v>3</v>
      </c>
      <c r="J18" s="251">
        <v>1.6</v>
      </c>
      <c r="K18" s="251">
        <v>100</v>
      </c>
    </row>
    <row r="19" spans="1:11" ht="16.5" thickBot="1" x14ac:dyDescent="0.3">
      <c r="A19" s="73" t="s">
        <v>103</v>
      </c>
      <c r="B19" s="74"/>
      <c r="C19" s="74"/>
      <c r="D19" s="74"/>
      <c r="E19" s="74"/>
      <c r="F19" s="74"/>
      <c r="G19" s="74"/>
      <c r="H19" s="74"/>
      <c r="I19" s="74"/>
      <c r="J19" s="74"/>
      <c r="K19" s="75"/>
    </row>
    <row r="20" spans="1:11" ht="16.5" thickBot="1" x14ac:dyDescent="0.3">
      <c r="A20" s="42" t="s">
        <v>17</v>
      </c>
      <c r="B20" s="23">
        <v>15.9</v>
      </c>
      <c r="C20" s="23">
        <v>7.9</v>
      </c>
      <c r="D20" s="23">
        <v>19.399999999999999</v>
      </c>
      <c r="E20" s="23">
        <v>18.899999999999999</v>
      </c>
      <c r="F20" s="23">
        <v>19</v>
      </c>
      <c r="G20" s="23">
        <v>7.3</v>
      </c>
      <c r="H20" s="23">
        <v>2.6</v>
      </c>
      <c r="I20" s="23">
        <v>6.2</v>
      </c>
      <c r="J20" s="23">
        <v>2.9</v>
      </c>
      <c r="K20" s="23">
        <v>100</v>
      </c>
    </row>
    <row r="21" spans="1:11" ht="16.5" thickBot="1" x14ac:dyDescent="0.3">
      <c r="A21" s="42" t="s">
        <v>21</v>
      </c>
      <c r="B21" s="23">
        <v>14.7</v>
      </c>
      <c r="C21" s="23">
        <v>8.6</v>
      </c>
      <c r="D21" s="23">
        <v>18.8</v>
      </c>
      <c r="E21" s="23">
        <v>17.899999999999999</v>
      </c>
      <c r="F21" s="23">
        <v>16.100000000000001</v>
      </c>
      <c r="G21" s="23">
        <v>8</v>
      </c>
      <c r="H21" s="23">
        <v>3.6</v>
      </c>
      <c r="I21" s="23">
        <v>7.6</v>
      </c>
      <c r="J21" s="23">
        <v>4.8</v>
      </c>
      <c r="K21" s="23">
        <v>100</v>
      </c>
    </row>
    <row r="22" spans="1:11" ht="16.5" thickBot="1" x14ac:dyDescent="0.3">
      <c r="A22" s="159" t="s">
        <v>14</v>
      </c>
      <c r="B22" s="29">
        <v>15.8</v>
      </c>
      <c r="C22" s="29">
        <v>7.9</v>
      </c>
      <c r="D22" s="29">
        <v>19.3</v>
      </c>
      <c r="E22" s="29">
        <v>18.8</v>
      </c>
      <c r="F22" s="29">
        <v>18.8</v>
      </c>
      <c r="G22" s="29">
        <v>7.3</v>
      </c>
      <c r="H22" s="29">
        <v>2.7</v>
      </c>
      <c r="I22" s="29">
        <v>6.3</v>
      </c>
      <c r="J22" s="29">
        <v>3</v>
      </c>
      <c r="K22" s="29">
        <v>100</v>
      </c>
    </row>
    <row r="23" spans="1:11" ht="15.75" x14ac:dyDescent="0.25">
      <c r="A23" s="252" t="s">
        <v>85</v>
      </c>
    </row>
  </sheetData>
  <mergeCells count="3">
    <mergeCell ref="A4:K4"/>
    <mergeCell ref="A14:K14"/>
    <mergeCell ref="A19:K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A83E-3D1F-4BDA-974D-4B095C2934BB}">
  <dimension ref="B7:G12"/>
  <sheetViews>
    <sheetView workbookViewId="0">
      <selection activeCell="E16" sqref="E16"/>
    </sheetView>
  </sheetViews>
  <sheetFormatPr baseColWidth="10" defaultRowHeight="15" x14ac:dyDescent="0.25"/>
  <sheetData>
    <row r="7" spans="2:7" ht="15.75" customHeight="1" x14ac:dyDescent="0.25">
      <c r="B7" s="64" t="s">
        <v>72</v>
      </c>
      <c r="C7" s="64"/>
      <c r="D7" s="64"/>
      <c r="E7" s="64"/>
      <c r="F7" s="64"/>
      <c r="G7" s="64"/>
    </row>
    <row r="8" spans="2:7" x14ac:dyDescent="0.25">
      <c r="B8" s="64"/>
      <c r="C8" s="64"/>
      <c r="D8" s="64"/>
      <c r="E8" s="64"/>
      <c r="F8" s="64"/>
      <c r="G8" s="64"/>
    </row>
    <row r="9" spans="2:7" x14ac:dyDescent="0.25">
      <c r="B9" s="64"/>
      <c r="C9" s="64"/>
      <c r="D9" s="64"/>
      <c r="E9" s="64"/>
      <c r="F9" s="64"/>
      <c r="G9" s="64"/>
    </row>
    <row r="10" spans="2:7" x14ac:dyDescent="0.25">
      <c r="B10" s="64"/>
      <c r="C10" s="64"/>
      <c r="D10" s="64"/>
      <c r="E10" s="64"/>
      <c r="F10" s="64"/>
      <c r="G10" s="64"/>
    </row>
    <row r="11" spans="2:7" ht="37.5" customHeight="1" x14ac:dyDescent="0.25">
      <c r="B11" s="64"/>
      <c r="C11" s="64"/>
      <c r="D11" s="64"/>
      <c r="E11" s="64"/>
      <c r="F11" s="64"/>
      <c r="G11" s="64"/>
    </row>
    <row r="12" spans="2:7" ht="38.25" customHeight="1" x14ac:dyDescent="0.25">
      <c r="B12" s="64"/>
      <c r="C12" s="64"/>
      <c r="D12" s="64"/>
      <c r="E12" s="64"/>
      <c r="F12" s="64"/>
      <c r="G12" s="64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67F3-80F6-442F-94FA-1D0DD077BA1E}">
  <dimension ref="A2:H24"/>
  <sheetViews>
    <sheetView workbookViewId="0">
      <selection activeCell="A3" sqref="A3"/>
    </sheetView>
  </sheetViews>
  <sheetFormatPr baseColWidth="10" defaultRowHeight="15" x14ac:dyDescent="0.25"/>
  <cols>
    <col min="1" max="1" width="26.85546875" customWidth="1"/>
    <col min="2" max="2" width="28.140625" customWidth="1"/>
    <col min="7" max="7" width="18.140625" customWidth="1"/>
  </cols>
  <sheetData>
    <row r="2" spans="1:8" ht="16.5" thickBot="1" x14ac:dyDescent="0.3">
      <c r="A2" s="256" t="s">
        <v>280</v>
      </c>
      <c r="B2" s="256"/>
      <c r="C2" s="256"/>
      <c r="D2" s="256"/>
      <c r="E2" s="256"/>
      <c r="F2" s="256"/>
      <c r="G2" s="256"/>
      <c r="H2" s="256"/>
    </row>
    <row r="3" spans="1:8" ht="79.5" thickBot="1" x14ac:dyDescent="0.3">
      <c r="A3" s="253"/>
      <c r="B3" s="255" t="s">
        <v>274</v>
      </c>
      <c r="C3" s="255" t="s">
        <v>275</v>
      </c>
      <c r="D3" s="255" t="s">
        <v>276</v>
      </c>
      <c r="E3" s="255" t="s">
        <v>277</v>
      </c>
      <c r="F3" s="255" t="s">
        <v>278</v>
      </c>
      <c r="G3" s="255" t="s">
        <v>279</v>
      </c>
      <c r="H3" s="35" t="s">
        <v>42</v>
      </c>
    </row>
    <row r="4" spans="1:8" ht="16.5" thickBot="1" x14ac:dyDescent="0.3">
      <c r="A4" s="76" t="s">
        <v>0</v>
      </c>
      <c r="B4" s="77"/>
      <c r="C4" s="77"/>
      <c r="D4" s="77"/>
      <c r="E4" s="77"/>
      <c r="F4" s="77"/>
      <c r="G4" s="77"/>
      <c r="H4" s="78"/>
    </row>
    <row r="5" spans="1:8" ht="16.5" thickBot="1" x14ac:dyDescent="0.3">
      <c r="A5" s="36" t="s">
        <v>1</v>
      </c>
      <c r="B5" s="37">
        <v>0.2</v>
      </c>
      <c r="C5" s="37">
        <v>15.9</v>
      </c>
      <c r="D5" s="37">
        <v>56</v>
      </c>
      <c r="E5" s="37">
        <v>8.5</v>
      </c>
      <c r="F5" s="37">
        <v>10.4</v>
      </c>
      <c r="G5" s="37">
        <v>9.1</v>
      </c>
      <c r="H5" s="37">
        <v>100</v>
      </c>
    </row>
    <row r="6" spans="1:8" ht="16.5" thickBot="1" x14ac:dyDescent="0.3">
      <c r="A6" s="36" t="s">
        <v>2</v>
      </c>
      <c r="B6" s="37">
        <v>4.7</v>
      </c>
      <c r="C6" s="37">
        <v>16.5</v>
      </c>
      <c r="D6" s="37">
        <v>43.4</v>
      </c>
      <c r="E6" s="37">
        <v>25</v>
      </c>
      <c r="F6" s="37">
        <v>9</v>
      </c>
      <c r="G6" s="37">
        <v>1.4</v>
      </c>
      <c r="H6" s="37">
        <v>100</v>
      </c>
    </row>
    <row r="7" spans="1:8" ht="16.5" thickBot="1" x14ac:dyDescent="0.3">
      <c r="A7" s="36" t="s">
        <v>3</v>
      </c>
      <c r="B7" s="37">
        <v>0.7</v>
      </c>
      <c r="C7" s="37">
        <v>30.6</v>
      </c>
      <c r="D7" s="37">
        <v>44.6</v>
      </c>
      <c r="E7" s="37">
        <v>11.1</v>
      </c>
      <c r="F7" s="37">
        <v>11.1</v>
      </c>
      <c r="G7" s="37">
        <v>1.8</v>
      </c>
      <c r="H7" s="37">
        <v>100</v>
      </c>
    </row>
    <row r="8" spans="1:8" ht="16.5" thickBot="1" x14ac:dyDescent="0.3">
      <c r="A8" s="36" t="s">
        <v>4</v>
      </c>
      <c r="B8" s="37">
        <v>2.6</v>
      </c>
      <c r="C8" s="37">
        <v>12.4</v>
      </c>
      <c r="D8" s="37">
        <v>61.4</v>
      </c>
      <c r="E8" s="37">
        <v>10.8</v>
      </c>
      <c r="F8" s="37">
        <v>10</v>
      </c>
      <c r="G8" s="37">
        <v>2.7</v>
      </c>
      <c r="H8" s="37">
        <v>100</v>
      </c>
    </row>
    <row r="9" spans="1:8" ht="16.5" thickBot="1" x14ac:dyDescent="0.3">
      <c r="A9" s="36" t="s">
        <v>5</v>
      </c>
      <c r="B9" s="37">
        <v>0.4</v>
      </c>
      <c r="C9" s="37">
        <v>16.3</v>
      </c>
      <c r="D9" s="37">
        <v>48.9</v>
      </c>
      <c r="E9" s="37">
        <v>16.8</v>
      </c>
      <c r="F9" s="37">
        <v>12.8</v>
      </c>
      <c r="G9" s="37">
        <v>4.7</v>
      </c>
      <c r="H9" s="37">
        <v>100</v>
      </c>
    </row>
    <row r="10" spans="1:8" ht="16.5" thickBot="1" x14ac:dyDescent="0.3">
      <c r="A10" s="36" t="s">
        <v>6</v>
      </c>
      <c r="B10" s="37">
        <v>0.4</v>
      </c>
      <c r="C10" s="37">
        <v>22.1</v>
      </c>
      <c r="D10" s="37">
        <v>19.2</v>
      </c>
      <c r="E10" s="37">
        <v>9.8000000000000007</v>
      </c>
      <c r="F10" s="37">
        <v>44.3</v>
      </c>
      <c r="G10" s="37">
        <v>4.2</v>
      </c>
      <c r="H10" s="37">
        <v>100</v>
      </c>
    </row>
    <row r="11" spans="1:8" ht="16.5" thickBot="1" x14ac:dyDescent="0.3">
      <c r="A11" s="36" t="s">
        <v>7</v>
      </c>
      <c r="B11" s="37">
        <v>0</v>
      </c>
      <c r="C11" s="37">
        <v>33</v>
      </c>
      <c r="D11" s="37">
        <v>40.200000000000003</v>
      </c>
      <c r="E11" s="37">
        <v>6.4</v>
      </c>
      <c r="F11" s="37">
        <v>20.100000000000001</v>
      </c>
      <c r="G11" s="37">
        <v>0.3</v>
      </c>
      <c r="H11" s="37">
        <v>100</v>
      </c>
    </row>
    <row r="12" spans="1:8" ht="16.5" thickBot="1" x14ac:dyDescent="0.3">
      <c r="A12" s="36" t="s">
        <v>8</v>
      </c>
      <c r="B12" s="37">
        <v>0.3</v>
      </c>
      <c r="C12" s="37">
        <v>11</v>
      </c>
      <c r="D12" s="37">
        <v>41.3</v>
      </c>
      <c r="E12" s="37">
        <v>19.5</v>
      </c>
      <c r="F12" s="37">
        <v>22.7</v>
      </c>
      <c r="G12" s="37">
        <v>5.0999999999999996</v>
      </c>
      <c r="H12" s="37">
        <v>100</v>
      </c>
    </row>
    <row r="13" spans="1:8" ht="16.5" thickBot="1" x14ac:dyDescent="0.3">
      <c r="A13" s="36" t="s">
        <v>9</v>
      </c>
      <c r="B13" s="37">
        <v>1</v>
      </c>
      <c r="C13" s="37">
        <v>25.7</v>
      </c>
      <c r="D13" s="37">
        <v>58.8</v>
      </c>
      <c r="E13" s="37">
        <v>1.5</v>
      </c>
      <c r="F13" s="37">
        <v>9.3000000000000007</v>
      </c>
      <c r="G13" s="37">
        <v>3.8</v>
      </c>
      <c r="H13" s="37">
        <v>100</v>
      </c>
    </row>
    <row r="14" spans="1:8" ht="16.5" thickBot="1" x14ac:dyDescent="0.3">
      <c r="A14" s="76" t="s">
        <v>10</v>
      </c>
      <c r="B14" s="77"/>
      <c r="C14" s="77"/>
      <c r="D14" s="77"/>
      <c r="E14" s="77"/>
      <c r="F14" s="77"/>
      <c r="G14" s="77"/>
      <c r="H14" s="78"/>
    </row>
    <row r="15" spans="1:8" ht="16.5" thickBot="1" x14ac:dyDescent="0.3">
      <c r="A15" s="36" t="s">
        <v>11</v>
      </c>
      <c r="B15" s="37">
        <v>1.5</v>
      </c>
      <c r="C15" s="37">
        <v>23.2</v>
      </c>
      <c r="D15" s="37">
        <v>54.7</v>
      </c>
      <c r="E15" s="37">
        <v>5.0999999999999996</v>
      </c>
      <c r="F15" s="37">
        <v>11.8</v>
      </c>
      <c r="G15" s="37">
        <v>3.7</v>
      </c>
      <c r="H15" s="37">
        <v>100</v>
      </c>
    </row>
    <row r="16" spans="1:8" ht="16.5" thickBot="1" x14ac:dyDescent="0.3">
      <c r="A16" s="38" t="s">
        <v>80</v>
      </c>
      <c r="B16" s="39">
        <v>1</v>
      </c>
      <c r="C16" s="39">
        <v>25.7</v>
      </c>
      <c r="D16" s="39">
        <v>58.8</v>
      </c>
      <c r="E16" s="39">
        <v>1.5</v>
      </c>
      <c r="F16" s="39">
        <v>9.3000000000000007</v>
      </c>
      <c r="G16" s="39">
        <v>3.8</v>
      </c>
      <c r="H16" s="37">
        <v>100</v>
      </c>
    </row>
    <row r="17" spans="1:8" ht="16.5" thickBot="1" x14ac:dyDescent="0.3">
      <c r="A17" s="38" t="s">
        <v>81</v>
      </c>
      <c r="B17" s="39">
        <v>2.2000000000000002</v>
      </c>
      <c r="C17" s="39">
        <v>20.100000000000001</v>
      </c>
      <c r="D17" s="39">
        <v>49.8</v>
      </c>
      <c r="E17" s="39">
        <v>9.4</v>
      </c>
      <c r="F17" s="39">
        <v>14.9</v>
      </c>
      <c r="G17" s="39">
        <v>3.6</v>
      </c>
      <c r="H17" s="37">
        <v>100</v>
      </c>
    </row>
    <row r="18" spans="1:8" ht="16.5" thickBot="1" x14ac:dyDescent="0.3">
      <c r="A18" s="36" t="s">
        <v>12</v>
      </c>
      <c r="B18" s="39">
        <v>1.5</v>
      </c>
      <c r="C18" s="39">
        <v>19.399999999999999</v>
      </c>
      <c r="D18" s="39">
        <v>47.1</v>
      </c>
      <c r="E18" s="39">
        <v>14.5</v>
      </c>
      <c r="F18" s="39">
        <v>14.1</v>
      </c>
      <c r="G18" s="39">
        <v>3.4</v>
      </c>
      <c r="H18" s="37">
        <v>100</v>
      </c>
    </row>
    <row r="19" spans="1:8" ht="16.5" thickBot="1" x14ac:dyDescent="0.3">
      <c r="A19" s="76" t="s">
        <v>103</v>
      </c>
      <c r="B19" s="77"/>
      <c r="C19" s="77"/>
      <c r="D19" s="77"/>
      <c r="E19" s="77"/>
      <c r="F19" s="77"/>
      <c r="G19" s="77"/>
      <c r="H19" s="78"/>
    </row>
    <row r="20" spans="1:8" ht="16.5" thickBot="1" x14ac:dyDescent="0.3">
      <c r="A20" s="36" t="s">
        <v>17</v>
      </c>
      <c r="B20" s="37">
        <v>1.6</v>
      </c>
      <c r="C20" s="37">
        <v>20.399999999999999</v>
      </c>
      <c r="D20" s="37">
        <v>49.6</v>
      </c>
      <c r="E20" s="37">
        <v>12.4</v>
      </c>
      <c r="F20" s="37">
        <v>13</v>
      </c>
      <c r="G20" s="37">
        <v>3.1</v>
      </c>
      <c r="H20" s="37">
        <v>100</v>
      </c>
    </row>
    <row r="21" spans="1:8" ht="16.5" thickBot="1" x14ac:dyDescent="0.3">
      <c r="A21" s="36" t="s">
        <v>21</v>
      </c>
      <c r="B21" s="37">
        <v>1.3</v>
      </c>
      <c r="C21" s="37">
        <v>19.899999999999999</v>
      </c>
      <c r="D21" s="37">
        <v>42.7</v>
      </c>
      <c r="E21" s="37">
        <v>8</v>
      </c>
      <c r="F21" s="37">
        <v>19.5</v>
      </c>
      <c r="G21" s="37">
        <v>8.6</v>
      </c>
      <c r="H21" s="37">
        <v>100</v>
      </c>
    </row>
    <row r="22" spans="1:8" ht="16.5" thickBot="1" x14ac:dyDescent="0.3">
      <c r="A22" s="254" t="s">
        <v>14</v>
      </c>
      <c r="B22" s="49">
        <v>1.5</v>
      </c>
      <c r="C22" s="49">
        <v>20.399999999999999</v>
      </c>
      <c r="D22" s="49">
        <v>49.1</v>
      </c>
      <c r="E22" s="49">
        <v>12</v>
      </c>
      <c r="F22" s="49">
        <v>13.5</v>
      </c>
      <c r="G22" s="49">
        <v>3.5</v>
      </c>
      <c r="H22" s="49">
        <v>100</v>
      </c>
    </row>
    <row r="23" spans="1:8" ht="15.75" x14ac:dyDescent="0.25">
      <c r="A23" s="5"/>
    </row>
    <row r="24" spans="1:8" ht="15.75" x14ac:dyDescent="0.25">
      <c r="A24" s="108" t="s">
        <v>85</v>
      </c>
    </row>
  </sheetData>
  <mergeCells count="4">
    <mergeCell ref="A4:H4"/>
    <mergeCell ref="A14:H14"/>
    <mergeCell ref="A19:H19"/>
    <mergeCell ref="A2:H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8E1D-5B06-4F61-B7DC-60CDDD242AF4}">
  <dimension ref="A2:E24"/>
  <sheetViews>
    <sheetView workbookViewId="0">
      <selection activeCell="A3" sqref="A3"/>
    </sheetView>
  </sheetViews>
  <sheetFormatPr baseColWidth="10" defaultRowHeight="15" x14ac:dyDescent="0.25"/>
  <cols>
    <col min="1" max="1" width="32.7109375" customWidth="1"/>
    <col min="2" max="2" width="23.85546875" customWidth="1"/>
    <col min="3" max="3" width="25.7109375" customWidth="1"/>
    <col min="4" max="4" width="23.28515625" customWidth="1"/>
    <col min="5" max="5" width="23.140625" customWidth="1"/>
  </cols>
  <sheetData>
    <row r="2" spans="1:5" ht="39.75" customHeight="1" thickBot="1" x14ac:dyDescent="0.3">
      <c r="A2" s="258" t="s">
        <v>300</v>
      </c>
      <c r="B2" s="258"/>
      <c r="C2" s="258"/>
      <c r="D2" s="258"/>
      <c r="E2" s="258"/>
    </row>
    <row r="3" spans="1:5" ht="16.5" thickBot="1" x14ac:dyDescent="0.3">
      <c r="A3" s="34"/>
      <c r="B3" s="35" t="s">
        <v>281</v>
      </c>
      <c r="C3" s="35" t="s">
        <v>282</v>
      </c>
      <c r="D3" s="35" t="s">
        <v>283</v>
      </c>
      <c r="E3" s="35" t="s">
        <v>42</v>
      </c>
    </row>
    <row r="4" spans="1:5" ht="16.5" thickBot="1" x14ac:dyDescent="0.3">
      <c r="A4" s="76" t="s">
        <v>0</v>
      </c>
      <c r="B4" s="77"/>
      <c r="C4" s="77"/>
      <c r="D4" s="77"/>
      <c r="E4" s="78"/>
    </row>
    <row r="5" spans="1:5" ht="16.5" thickBot="1" x14ac:dyDescent="0.3">
      <c r="A5" s="36" t="s">
        <v>1</v>
      </c>
      <c r="B5" s="37">
        <v>30.6</v>
      </c>
      <c r="C5" s="37">
        <v>48.2</v>
      </c>
      <c r="D5" s="37">
        <v>21.2</v>
      </c>
      <c r="E5" s="37">
        <v>100</v>
      </c>
    </row>
    <row r="6" spans="1:5" ht="16.5" thickBot="1" x14ac:dyDescent="0.3">
      <c r="A6" s="36" t="s">
        <v>2</v>
      </c>
      <c r="B6" s="37">
        <v>10.4</v>
      </c>
      <c r="C6" s="37">
        <v>61.2</v>
      </c>
      <c r="D6" s="37">
        <v>28.5</v>
      </c>
      <c r="E6" s="37">
        <v>100</v>
      </c>
    </row>
    <row r="7" spans="1:5" ht="16.5" thickBot="1" x14ac:dyDescent="0.3">
      <c r="A7" s="36" t="s">
        <v>3</v>
      </c>
      <c r="B7" s="37">
        <v>24.7</v>
      </c>
      <c r="C7" s="37">
        <v>36.200000000000003</v>
      </c>
      <c r="D7" s="37">
        <v>39</v>
      </c>
      <c r="E7" s="37">
        <v>100</v>
      </c>
    </row>
    <row r="8" spans="1:5" ht="16.5" thickBot="1" x14ac:dyDescent="0.3">
      <c r="A8" s="36" t="s">
        <v>4</v>
      </c>
      <c r="B8" s="37">
        <v>15.9</v>
      </c>
      <c r="C8" s="37">
        <v>61.5</v>
      </c>
      <c r="D8" s="37">
        <v>22.6</v>
      </c>
      <c r="E8" s="37">
        <v>100</v>
      </c>
    </row>
    <row r="9" spans="1:5" ht="16.5" thickBot="1" x14ac:dyDescent="0.3">
      <c r="A9" s="36" t="s">
        <v>5</v>
      </c>
      <c r="B9" s="37">
        <v>11.4</v>
      </c>
      <c r="C9" s="37">
        <v>52.9</v>
      </c>
      <c r="D9" s="37">
        <v>35.700000000000003</v>
      </c>
      <c r="E9" s="37">
        <v>100</v>
      </c>
    </row>
    <row r="10" spans="1:5" ht="16.5" thickBot="1" x14ac:dyDescent="0.3">
      <c r="A10" s="36" t="s">
        <v>6</v>
      </c>
      <c r="B10" s="37">
        <v>0.8</v>
      </c>
      <c r="C10" s="37">
        <v>45.7</v>
      </c>
      <c r="D10" s="37">
        <v>53.6</v>
      </c>
      <c r="E10" s="37">
        <v>100</v>
      </c>
    </row>
    <row r="11" spans="1:5" ht="16.5" thickBot="1" x14ac:dyDescent="0.3">
      <c r="A11" s="36" t="s">
        <v>7</v>
      </c>
      <c r="B11" s="37">
        <v>2.4</v>
      </c>
      <c r="C11" s="37">
        <v>72.5</v>
      </c>
      <c r="D11" s="37">
        <v>25.1</v>
      </c>
      <c r="E11" s="37">
        <v>100</v>
      </c>
    </row>
    <row r="12" spans="1:5" ht="16.5" thickBot="1" x14ac:dyDescent="0.3">
      <c r="A12" s="36" t="s">
        <v>8</v>
      </c>
      <c r="B12" s="37">
        <v>9.6999999999999993</v>
      </c>
      <c r="C12" s="37">
        <v>72</v>
      </c>
      <c r="D12" s="37">
        <v>18.3</v>
      </c>
      <c r="E12" s="37">
        <v>100</v>
      </c>
    </row>
    <row r="13" spans="1:5" ht="16.5" thickBot="1" x14ac:dyDescent="0.3">
      <c r="A13" s="36" t="s">
        <v>9</v>
      </c>
      <c r="B13" s="37">
        <v>8</v>
      </c>
      <c r="C13" s="37">
        <v>61.1</v>
      </c>
      <c r="D13" s="37">
        <v>30.9</v>
      </c>
      <c r="E13" s="37">
        <v>100</v>
      </c>
    </row>
    <row r="14" spans="1:5" ht="16.5" thickBot="1" x14ac:dyDescent="0.3">
      <c r="A14" s="76" t="s">
        <v>10</v>
      </c>
      <c r="B14" s="77"/>
      <c r="C14" s="77"/>
      <c r="D14" s="77"/>
      <c r="E14" s="78"/>
    </row>
    <row r="15" spans="1:5" ht="16.5" thickBot="1" x14ac:dyDescent="0.3">
      <c r="A15" s="36" t="s">
        <v>11</v>
      </c>
      <c r="B15" s="37">
        <v>12.2</v>
      </c>
      <c r="C15" s="37">
        <v>56.9</v>
      </c>
      <c r="D15" s="37">
        <v>30.8</v>
      </c>
      <c r="E15" s="37">
        <v>100</v>
      </c>
    </row>
    <row r="16" spans="1:5" ht="16.5" thickBot="1" x14ac:dyDescent="0.3">
      <c r="A16" s="38" t="s">
        <v>80</v>
      </c>
      <c r="B16" s="37">
        <v>8</v>
      </c>
      <c r="C16" s="37">
        <v>61.1</v>
      </c>
      <c r="D16" s="37">
        <v>30.9</v>
      </c>
      <c r="E16" s="37">
        <v>100</v>
      </c>
    </row>
    <row r="17" spans="1:5" ht="16.5" thickBot="1" x14ac:dyDescent="0.3">
      <c r="A17" s="38" t="s">
        <v>81</v>
      </c>
      <c r="B17" s="37">
        <v>17.5</v>
      </c>
      <c r="C17" s="37">
        <v>51.9</v>
      </c>
      <c r="D17" s="37">
        <v>30.7</v>
      </c>
      <c r="E17" s="37">
        <v>100</v>
      </c>
    </row>
    <row r="18" spans="1:5" ht="16.5" thickBot="1" x14ac:dyDescent="0.3">
      <c r="A18" s="36" t="s">
        <v>12</v>
      </c>
      <c r="B18" s="37">
        <v>14.9</v>
      </c>
      <c r="C18" s="37">
        <v>54</v>
      </c>
      <c r="D18" s="37">
        <v>31</v>
      </c>
      <c r="E18" s="37">
        <v>100</v>
      </c>
    </row>
    <row r="19" spans="1:5" ht="16.5" thickBot="1" x14ac:dyDescent="0.3">
      <c r="A19" s="76" t="s">
        <v>103</v>
      </c>
      <c r="B19" s="77"/>
      <c r="C19" s="77"/>
      <c r="D19" s="77"/>
      <c r="E19" s="78"/>
    </row>
    <row r="20" spans="1:5" ht="16.5" thickBot="1" x14ac:dyDescent="0.3">
      <c r="A20" s="36" t="s">
        <v>17</v>
      </c>
      <c r="B20" s="37">
        <v>14.7</v>
      </c>
      <c r="C20" s="37">
        <v>54.8</v>
      </c>
      <c r="D20" s="37">
        <v>30.5</v>
      </c>
      <c r="E20" s="37">
        <v>100</v>
      </c>
    </row>
    <row r="21" spans="1:5" ht="16.5" thickBot="1" x14ac:dyDescent="0.3">
      <c r="A21" s="36" t="s">
        <v>21</v>
      </c>
      <c r="B21" s="37">
        <v>8.6</v>
      </c>
      <c r="C21" s="37">
        <v>54.1</v>
      </c>
      <c r="D21" s="37">
        <v>37.299999999999997</v>
      </c>
      <c r="E21" s="37">
        <v>100</v>
      </c>
    </row>
    <row r="22" spans="1:5" ht="16.5" thickBot="1" x14ac:dyDescent="0.3">
      <c r="A22" s="254" t="s">
        <v>14</v>
      </c>
      <c r="B22" s="49">
        <v>14.2</v>
      </c>
      <c r="C22" s="49">
        <v>54.8</v>
      </c>
      <c r="D22" s="49">
        <v>31</v>
      </c>
      <c r="E22" s="49">
        <v>100</v>
      </c>
    </row>
    <row r="23" spans="1:5" ht="15.75" x14ac:dyDescent="0.25">
      <c r="A23" s="108" t="s">
        <v>85</v>
      </c>
    </row>
    <row r="24" spans="1:5" ht="15.75" x14ac:dyDescent="0.25">
      <c r="A24" s="12"/>
    </row>
  </sheetData>
  <mergeCells count="4">
    <mergeCell ref="A4:E4"/>
    <mergeCell ref="A14:E14"/>
    <mergeCell ref="A19:E19"/>
    <mergeCell ref="A2:E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77142-B925-4C98-A1A1-5702FA09C6BF}">
  <dimension ref="A2:E23"/>
  <sheetViews>
    <sheetView workbookViewId="0">
      <selection activeCell="A3" sqref="A3"/>
    </sheetView>
  </sheetViews>
  <sheetFormatPr baseColWidth="10" defaultRowHeight="15" x14ac:dyDescent="0.25"/>
  <cols>
    <col min="1" max="1" width="36.140625" customWidth="1"/>
    <col min="2" max="2" width="20" customWidth="1"/>
    <col min="3" max="4" width="21.5703125" customWidth="1"/>
    <col min="5" max="5" width="20.5703125" customWidth="1"/>
  </cols>
  <sheetData>
    <row r="2" spans="1:5" ht="29.25" customHeight="1" thickBot="1" x14ac:dyDescent="0.3">
      <c r="A2" s="257" t="s">
        <v>299</v>
      </c>
      <c r="B2" s="257"/>
      <c r="C2" s="257"/>
      <c r="D2" s="257"/>
      <c r="E2" s="257"/>
    </row>
    <row r="3" spans="1:5" ht="16.5" thickBot="1" x14ac:dyDescent="0.3">
      <c r="A3" s="253"/>
      <c r="B3" s="35" t="s">
        <v>284</v>
      </c>
      <c r="C3" s="35" t="s">
        <v>285</v>
      </c>
      <c r="D3" s="35" t="s">
        <v>286</v>
      </c>
      <c r="E3" s="35" t="s">
        <v>42</v>
      </c>
    </row>
    <row r="4" spans="1:5" ht="16.5" thickBot="1" x14ac:dyDescent="0.3">
      <c r="A4" s="76" t="s">
        <v>0</v>
      </c>
      <c r="B4" s="77"/>
      <c r="C4" s="77"/>
      <c r="D4" s="77"/>
      <c r="E4" s="78"/>
    </row>
    <row r="5" spans="1:5" ht="16.5" thickBot="1" x14ac:dyDescent="0.3">
      <c r="A5" s="36" t="s">
        <v>1</v>
      </c>
      <c r="B5" s="37">
        <v>18.3</v>
      </c>
      <c r="C5" s="37">
        <v>64.2</v>
      </c>
      <c r="D5" s="37">
        <v>17.5</v>
      </c>
      <c r="E5" s="37">
        <v>100</v>
      </c>
    </row>
    <row r="6" spans="1:5" ht="16.5" thickBot="1" x14ac:dyDescent="0.3">
      <c r="A6" s="36" t="s">
        <v>2</v>
      </c>
      <c r="B6" s="37">
        <v>15.9</v>
      </c>
      <c r="C6" s="37">
        <v>70</v>
      </c>
      <c r="D6" s="37">
        <v>14.1</v>
      </c>
      <c r="E6" s="37">
        <v>100</v>
      </c>
    </row>
    <row r="7" spans="1:5" ht="16.5" thickBot="1" x14ac:dyDescent="0.3">
      <c r="A7" s="36" t="s">
        <v>3</v>
      </c>
      <c r="B7" s="37">
        <v>12.1</v>
      </c>
      <c r="C7" s="37">
        <v>66.5</v>
      </c>
      <c r="D7" s="37">
        <v>21.4</v>
      </c>
      <c r="E7" s="37">
        <v>100</v>
      </c>
    </row>
    <row r="8" spans="1:5" ht="16.5" thickBot="1" x14ac:dyDescent="0.3">
      <c r="A8" s="36" t="s">
        <v>4</v>
      </c>
      <c r="B8" s="37">
        <v>33.5</v>
      </c>
      <c r="C8" s="37">
        <v>44.6</v>
      </c>
      <c r="D8" s="37">
        <v>21.8</v>
      </c>
      <c r="E8" s="37">
        <v>100</v>
      </c>
    </row>
    <row r="9" spans="1:5" ht="16.5" thickBot="1" x14ac:dyDescent="0.3">
      <c r="A9" s="36" t="s">
        <v>5</v>
      </c>
      <c r="B9" s="37">
        <v>20.399999999999999</v>
      </c>
      <c r="C9" s="37">
        <v>59.1</v>
      </c>
      <c r="D9" s="37">
        <v>20.5</v>
      </c>
      <c r="E9" s="37">
        <v>100</v>
      </c>
    </row>
    <row r="10" spans="1:5" ht="16.5" thickBot="1" x14ac:dyDescent="0.3">
      <c r="A10" s="36" t="s">
        <v>6</v>
      </c>
      <c r="B10" s="37">
        <v>26.7</v>
      </c>
      <c r="C10" s="37">
        <v>54.9</v>
      </c>
      <c r="D10" s="37">
        <v>18.399999999999999</v>
      </c>
      <c r="E10" s="37">
        <v>100</v>
      </c>
    </row>
    <row r="11" spans="1:5" ht="16.5" thickBot="1" x14ac:dyDescent="0.3">
      <c r="A11" s="36" t="s">
        <v>7</v>
      </c>
      <c r="B11" s="37">
        <v>1.9</v>
      </c>
      <c r="C11" s="37">
        <v>97.3</v>
      </c>
      <c r="D11" s="37">
        <v>0.8</v>
      </c>
      <c r="E11" s="37">
        <v>100</v>
      </c>
    </row>
    <row r="12" spans="1:5" ht="16.5" thickBot="1" x14ac:dyDescent="0.3">
      <c r="A12" s="36" t="s">
        <v>8</v>
      </c>
      <c r="B12" s="37">
        <v>1</v>
      </c>
      <c r="C12" s="37">
        <v>81.2</v>
      </c>
      <c r="D12" s="37">
        <v>17.7</v>
      </c>
      <c r="E12" s="37">
        <v>100</v>
      </c>
    </row>
    <row r="13" spans="1:5" ht="16.5" thickBot="1" x14ac:dyDescent="0.3">
      <c r="A13" s="36" t="s">
        <v>9</v>
      </c>
      <c r="B13" s="37">
        <v>18.399999999999999</v>
      </c>
      <c r="C13" s="37">
        <v>70.7</v>
      </c>
      <c r="D13" s="37">
        <v>10.9</v>
      </c>
      <c r="E13" s="37">
        <v>100</v>
      </c>
    </row>
    <row r="14" spans="1:5" ht="16.5" thickBot="1" x14ac:dyDescent="0.3">
      <c r="A14" s="76" t="s">
        <v>10</v>
      </c>
      <c r="B14" s="77"/>
      <c r="C14" s="77"/>
      <c r="D14" s="77"/>
      <c r="E14" s="78"/>
    </row>
    <row r="15" spans="1:5" ht="16.5" thickBot="1" x14ac:dyDescent="0.3">
      <c r="A15" s="36" t="s">
        <v>11</v>
      </c>
      <c r="B15" s="37">
        <v>19.7</v>
      </c>
      <c r="C15" s="37">
        <v>68.7</v>
      </c>
      <c r="D15" s="37">
        <v>11.6</v>
      </c>
      <c r="E15" s="37">
        <v>100</v>
      </c>
    </row>
    <row r="16" spans="1:5" ht="16.5" thickBot="1" x14ac:dyDescent="0.3">
      <c r="A16" s="38" t="s">
        <v>80</v>
      </c>
      <c r="B16" s="39">
        <v>18.399999999999999</v>
      </c>
      <c r="C16" s="39">
        <v>70.7</v>
      </c>
      <c r="D16" s="39">
        <v>10.9</v>
      </c>
      <c r="E16" s="39">
        <v>100</v>
      </c>
    </row>
    <row r="17" spans="1:5" ht="16.5" thickBot="1" x14ac:dyDescent="0.3">
      <c r="A17" s="38" t="s">
        <v>81</v>
      </c>
      <c r="B17" s="39">
        <v>21.2</v>
      </c>
      <c r="C17" s="39">
        <v>66.3</v>
      </c>
      <c r="D17" s="39">
        <v>12.4</v>
      </c>
      <c r="E17" s="39">
        <v>100</v>
      </c>
    </row>
    <row r="18" spans="1:5" ht="16.5" thickBot="1" x14ac:dyDescent="0.3">
      <c r="A18" s="36" t="s">
        <v>12</v>
      </c>
      <c r="B18" s="39">
        <v>19.3</v>
      </c>
      <c r="C18" s="39">
        <v>62</v>
      </c>
      <c r="D18" s="39">
        <v>18.600000000000001</v>
      </c>
      <c r="E18" s="39">
        <v>100</v>
      </c>
    </row>
    <row r="19" spans="1:5" ht="16.5" thickBot="1" x14ac:dyDescent="0.3">
      <c r="A19" s="76" t="s">
        <v>103</v>
      </c>
      <c r="B19" s="77"/>
      <c r="C19" s="77"/>
      <c r="D19" s="77"/>
      <c r="E19" s="78"/>
    </row>
    <row r="20" spans="1:5" ht="16.5" thickBot="1" x14ac:dyDescent="0.3">
      <c r="A20" s="36" t="s">
        <v>17</v>
      </c>
      <c r="B20" s="37">
        <v>19.7</v>
      </c>
      <c r="C20" s="37">
        <v>63.7</v>
      </c>
      <c r="D20" s="37">
        <v>16.600000000000001</v>
      </c>
      <c r="E20" s="37">
        <v>100</v>
      </c>
    </row>
    <row r="21" spans="1:5" ht="16.5" thickBot="1" x14ac:dyDescent="0.3">
      <c r="A21" s="36" t="s">
        <v>21</v>
      </c>
      <c r="B21" s="37">
        <v>15.1</v>
      </c>
      <c r="C21" s="37">
        <v>65.099999999999994</v>
      </c>
      <c r="D21" s="37">
        <v>19.8</v>
      </c>
      <c r="E21" s="37">
        <v>100</v>
      </c>
    </row>
    <row r="22" spans="1:5" ht="16.5" thickBot="1" x14ac:dyDescent="0.3">
      <c r="A22" s="254" t="s">
        <v>14</v>
      </c>
      <c r="B22" s="49">
        <v>19.399999999999999</v>
      </c>
      <c r="C22" s="49">
        <v>63.8</v>
      </c>
      <c r="D22" s="49">
        <v>16.8</v>
      </c>
      <c r="E22" s="49">
        <v>100</v>
      </c>
    </row>
    <row r="23" spans="1:5" ht="15.75" x14ac:dyDescent="0.25">
      <c r="B23" s="157" t="s">
        <v>85</v>
      </c>
    </row>
  </sheetData>
  <mergeCells count="4">
    <mergeCell ref="A4:E4"/>
    <mergeCell ref="A14:E14"/>
    <mergeCell ref="A19:E19"/>
    <mergeCell ref="A2:E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741B-94A8-482B-851D-8FE2273FD9A2}">
  <dimension ref="A1:N22"/>
  <sheetViews>
    <sheetView workbookViewId="0">
      <selection activeCell="E22" sqref="E22"/>
    </sheetView>
  </sheetViews>
  <sheetFormatPr baseColWidth="10" defaultRowHeight="15" x14ac:dyDescent="0.25"/>
  <sheetData>
    <row r="1" spans="1:14" ht="16.5" thickBot="1" x14ac:dyDescent="0.3">
      <c r="A1" s="275" t="s">
        <v>298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51.75" thickBot="1" x14ac:dyDescent="0.3">
      <c r="A2" s="259"/>
      <c r="B2" s="260" t="s">
        <v>287</v>
      </c>
      <c r="C2" s="52" t="s">
        <v>288</v>
      </c>
      <c r="D2" s="52" t="s">
        <v>289</v>
      </c>
      <c r="E2" s="52" t="s">
        <v>290</v>
      </c>
      <c r="F2" s="52" t="s">
        <v>291</v>
      </c>
      <c r="G2" s="52" t="s">
        <v>292</v>
      </c>
      <c r="H2" s="52" t="s">
        <v>293</v>
      </c>
      <c r="I2" s="52" t="s">
        <v>294</v>
      </c>
      <c r="J2" s="52" t="s">
        <v>295</v>
      </c>
      <c r="K2" s="52" t="s">
        <v>296</v>
      </c>
      <c r="L2" s="52" t="s">
        <v>297</v>
      </c>
      <c r="M2" s="52" t="s">
        <v>44</v>
      </c>
      <c r="N2" s="52" t="s">
        <v>14</v>
      </c>
    </row>
    <row r="3" spans="1:14" x14ac:dyDescent="0.25">
      <c r="A3" s="269" t="s">
        <v>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1"/>
    </row>
    <row r="4" spans="1:14" ht="15.75" thickBot="1" x14ac:dyDescent="0.3">
      <c r="A4" s="261" t="s">
        <v>1</v>
      </c>
      <c r="B4" s="262">
        <v>20.5</v>
      </c>
      <c r="C4" s="262">
        <v>0.3</v>
      </c>
      <c r="D4" s="262">
        <v>4.5</v>
      </c>
      <c r="E4" s="262">
        <v>5.8</v>
      </c>
      <c r="F4" s="262">
        <v>0.7</v>
      </c>
      <c r="G4" s="262">
        <v>3.7</v>
      </c>
      <c r="H4" s="262">
        <v>1.4</v>
      </c>
      <c r="I4" s="262">
        <v>0.9</v>
      </c>
      <c r="J4" s="262">
        <v>16.3</v>
      </c>
      <c r="K4" s="262">
        <v>13.3</v>
      </c>
      <c r="L4" s="262">
        <v>32.1</v>
      </c>
      <c r="M4" s="262">
        <v>0.7</v>
      </c>
      <c r="N4" s="263">
        <v>100</v>
      </c>
    </row>
    <row r="5" spans="1:14" ht="15.75" thickBot="1" x14ac:dyDescent="0.3">
      <c r="A5" s="261" t="s">
        <v>2</v>
      </c>
      <c r="B5" s="262">
        <v>24.4</v>
      </c>
      <c r="C5" s="262">
        <v>7.3</v>
      </c>
      <c r="D5" s="262">
        <v>14.2</v>
      </c>
      <c r="E5" s="262">
        <v>1.7</v>
      </c>
      <c r="F5" s="262">
        <v>0.2</v>
      </c>
      <c r="G5" s="262">
        <v>2.8</v>
      </c>
      <c r="H5" s="262">
        <v>0.9</v>
      </c>
      <c r="I5" s="262">
        <v>0.3</v>
      </c>
      <c r="J5" s="262">
        <v>3.4</v>
      </c>
      <c r="K5" s="262">
        <v>7</v>
      </c>
      <c r="L5" s="262">
        <v>33.700000000000003</v>
      </c>
      <c r="M5" s="262">
        <v>4.2</v>
      </c>
      <c r="N5" s="263">
        <v>100</v>
      </c>
    </row>
    <row r="6" spans="1:14" ht="15.75" thickBot="1" x14ac:dyDescent="0.3">
      <c r="A6" s="261" t="s">
        <v>3</v>
      </c>
      <c r="B6" s="262">
        <v>37.6</v>
      </c>
      <c r="C6" s="262">
        <v>2.1</v>
      </c>
      <c r="D6" s="262">
        <v>7.6</v>
      </c>
      <c r="E6" s="262">
        <v>2.1</v>
      </c>
      <c r="F6" s="262">
        <v>0.1</v>
      </c>
      <c r="G6" s="262">
        <v>1.8</v>
      </c>
      <c r="H6" s="262">
        <v>1.3</v>
      </c>
      <c r="I6" s="262">
        <v>1</v>
      </c>
      <c r="J6" s="262">
        <v>16.7</v>
      </c>
      <c r="K6" s="262">
        <v>6.2</v>
      </c>
      <c r="L6" s="262">
        <v>21.5</v>
      </c>
      <c r="M6" s="262">
        <v>2</v>
      </c>
      <c r="N6" s="263">
        <v>100</v>
      </c>
    </row>
    <row r="7" spans="1:14" ht="15.75" thickBot="1" x14ac:dyDescent="0.3">
      <c r="A7" s="261" t="s">
        <v>4</v>
      </c>
      <c r="B7" s="262">
        <v>20.100000000000001</v>
      </c>
      <c r="C7" s="262">
        <v>1.8</v>
      </c>
      <c r="D7" s="262">
        <v>6.4</v>
      </c>
      <c r="E7" s="262">
        <v>11.9</v>
      </c>
      <c r="F7" s="262">
        <v>0.9</v>
      </c>
      <c r="G7" s="262">
        <v>1.3</v>
      </c>
      <c r="H7" s="262">
        <v>1.7</v>
      </c>
      <c r="I7" s="262">
        <v>0.8</v>
      </c>
      <c r="J7" s="262">
        <v>8.1</v>
      </c>
      <c r="K7" s="262">
        <v>6.5</v>
      </c>
      <c r="L7" s="262">
        <v>38.299999999999997</v>
      </c>
      <c r="M7" s="262">
        <v>2.2999999999999998</v>
      </c>
      <c r="N7" s="263">
        <v>100</v>
      </c>
    </row>
    <row r="8" spans="1:14" ht="15.75" thickBot="1" x14ac:dyDescent="0.3">
      <c r="A8" s="261" t="s">
        <v>5</v>
      </c>
      <c r="B8" s="262">
        <v>15.7</v>
      </c>
      <c r="C8" s="262">
        <v>0.5</v>
      </c>
      <c r="D8" s="262">
        <v>7.7</v>
      </c>
      <c r="E8" s="262">
        <v>4.0999999999999996</v>
      </c>
      <c r="F8" s="262">
        <v>0</v>
      </c>
      <c r="G8" s="262">
        <v>1.3</v>
      </c>
      <c r="H8" s="262">
        <v>1.7</v>
      </c>
      <c r="I8" s="262">
        <v>0.7</v>
      </c>
      <c r="J8" s="262">
        <v>8.4</v>
      </c>
      <c r="K8" s="262">
        <v>8.1999999999999993</v>
      </c>
      <c r="L8" s="262">
        <v>41.2</v>
      </c>
      <c r="M8" s="262">
        <v>10.6</v>
      </c>
      <c r="N8" s="263">
        <v>100</v>
      </c>
    </row>
    <row r="9" spans="1:14" ht="15.75" thickBot="1" x14ac:dyDescent="0.3">
      <c r="A9" s="261" t="s">
        <v>6</v>
      </c>
      <c r="B9" s="262">
        <v>32.9</v>
      </c>
      <c r="C9" s="262">
        <v>0</v>
      </c>
      <c r="D9" s="262">
        <v>0.7</v>
      </c>
      <c r="E9" s="262">
        <v>23.6</v>
      </c>
      <c r="F9" s="262">
        <v>0.1</v>
      </c>
      <c r="G9" s="262">
        <v>3.1</v>
      </c>
      <c r="H9" s="262">
        <v>0.2</v>
      </c>
      <c r="I9" s="262">
        <v>0.1</v>
      </c>
      <c r="J9" s="262">
        <v>12.8</v>
      </c>
      <c r="K9" s="262">
        <v>0</v>
      </c>
      <c r="L9" s="262">
        <v>26.5</v>
      </c>
      <c r="M9" s="262">
        <v>0</v>
      </c>
      <c r="N9" s="263">
        <v>100</v>
      </c>
    </row>
    <row r="10" spans="1:14" ht="15.75" thickBot="1" x14ac:dyDescent="0.3">
      <c r="A10" s="261" t="s">
        <v>7</v>
      </c>
      <c r="B10" s="262">
        <v>59.4</v>
      </c>
      <c r="C10" s="262">
        <v>0.2</v>
      </c>
      <c r="D10" s="262">
        <v>0.4</v>
      </c>
      <c r="E10" s="262">
        <v>3.7</v>
      </c>
      <c r="F10" s="262">
        <v>0</v>
      </c>
      <c r="G10" s="262">
        <v>0</v>
      </c>
      <c r="H10" s="262">
        <v>0.1</v>
      </c>
      <c r="I10" s="262">
        <v>0</v>
      </c>
      <c r="J10" s="262">
        <v>1.9</v>
      </c>
      <c r="K10" s="262">
        <v>0.9</v>
      </c>
      <c r="L10" s="262">
        <v>33.4</v>
      </c>
      <c r="M10" s="262">
        <v>0</v>
      </c>
      <c r="N10" s="263">
        <v>100</v>
      </c>
    </row>
    <row r="11" spans="1:14" ht="15.75" thickBot="1" x14ac:dyDescent="0.3">
      <c r="A11" s="261" t="s">
        <v>8</v>
      </c>
      <c r="B11" s="262">
        <v>46.7</v>
      </c>
      <c r="C11" s="262">
        <v>0</v>
      </c>
      <c r="D11" s="262">
        <v>4.9000000000000004</v>
      </c>
      <c r="E11" s="262">
        <v>1.2</v>
      </c>
      <c r="F11" s="262">
        <v>2.4</v>
      </c>
      <c r="G11" s="262">
        <v>1.6</v>
      </c>
      <c r="H11" s="262">
        <v>7.5</v>
      </c>
      <c r="I11" s="262">
        <v>0</v>
      </c>
      <c r="J11" s="262">
        <v>2.5</v>
      </c>
      <c r="K11" s="262">
        <v>28.2</v>
      </c>
      <c r="L11" s="262">
        <v>4.9000000000000004</v>
      </c>
      <c r="M11" s="262">
        <v>0</v>
      </c>
      <c r="N11" s="263">
        <v>100</v>
      </c>
    </row>
    <row r="12" spans="1:14" ht="15.75" thickBot="1" x14ac:dyDescent="0.3">
      <c r="A12" s="261" t="s">
        <v>9</v>
      </c>
      <c r="B12" s="262">
        <v>46.8</v>
      </c>
      <c r="C12" s="262">
        <v>4.2</v>
      </c>
      <c r="D12" s="262">
        <v>6</v>
      </c>
      <c r="E12" s="262">
        <v>0.4</v>
      </c>
      <c r="F12" s="262">
        <v>3.2</v>
      </c>
      <c r="G12" s="262">
        <v>0.2</v>
      </c>
      <c r="H12" s="262">
        <v>0.4</v>
      </c>
      <c r="I12" s="262">
        <v>3.8</v>
      </c>
      <c r="J12" s="262">
        <v>11</v>
      </c>
      <c r="K12" s="262">
        <v>9.5</v>
      </c>
      <c r="L12" s="262">
        <v>14.6</v>
      </c>
      <c r="M12" s="262">
        <v>0</v>
      </c>
      <c r="N12" s="263">
        <v>100</v>
      </c>
    </row>
    <row r="13" spans="1:14" x14ac:dyDescent="0.25">
      <c r="A13" s="272" t="s">
        <v>10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4"/>
    </row>
    <row r="14" spans="1:14" ht="15.75" thickBot="1" x14ac:dyDescent="0.3">
      <c r="A14" s="261" t="s">
        <v>11</v>
      </c>
      <c r="B14" s="262">
        <v>43.9</v>
      </c>
      <c r="C14" s="262">
        <v>3.3</v>
      </c>
      <c r="D14" s="262">
        <v>5.3</v>
      </c>
      <c r="E14" s="262">
        <v>2.4</v>
      </c>
      <c r="F14" s="262">
        <v>2.1</v>
      </c>
      <c r="G14" s="262">
        <v>1.2</v>
      </c>
      <c r="H14" s="262">
        <v>0.9</v>
      </c>
      <c r="I14" s="262">
        <v>2.8</v>
      </c>
      <c r="J14" s="262">
        <v>9.6999999999999993</v>
      </c>
      <c r="K14" s="262">
        <v>9.4</v>
      </c>
      <c r="L14" s="262">
        <v>18.100000000000001</v>
      </c>
      <c r="M14" s="262">
        <v>0.9</v>
      </c>
      <c r="N14" s="263">
        <v>100</v>
      </c>
    </row>
    <row r="15" spans="1:14" ht="15.75" thickBot="1" x14ac:dyDescent="0.3">
      <c r="A15" s="264" t="s">
        <v>80</v>
      </c>
      <c r="B15" s="265">
        <v>46.8</v>
      </c>
      <c r="C15" s="265">
        <v>4.2</v>
      </c>
      <c r="D15" s="265">
        <v>6</v>
      </c>
      <c r="E15" s="265">
        <v>0.4</v>
      </c>
      <c r="F15" s="265">
        <v>3.2</v>
      </c>
      <c r="G15" s="265">
        <v>0.2</v>
      </c>
      <c r="H15" s="265">
        <v>0.4</v>
      </c>
      <c r="I15" s="265">
        <v>3.8</v>
      </c>
      <c r="J15" s="265">
        <v>11</v>
      </c>
      <c r="K15" s="265">
        <v>9.5</v>
      </c>
      <c r="L15" s="265">
        <v>14.6</v>
      </c>
      <c r="M15" s="265">
        <v>0</v>
      </c>
      <c r="N15" s="266">
        <v>100</v>
      </c>
    </row>
    <row r="16" spans="1:14" ht="15.75" thickBot="1" x14ac:dyDescent="0.3">
      <c r="A16" s="264" t="s">
        <v>81</v>
      </c>
      <c r="B16" s="265">
        <v>40.299999999999997</v>
      </c>
      <c r="C16" s="265">
        <v>2.2000000000000002</v>
      </c>
      <c r="D16" s="265">
        <v>4.5999999999999996</v>
      </c>
      <c r="E16" s="265">
        <v>4.7</v>
      </c>
      <c r="F16" s="265">
        <v>0.8</v>
      </c>
      <c r="G16" s="265">
        <v>2.4</v>
      </c>
      <c r="H16" s="265">
        <v>1.5</v>
      </c>
      <c r="I16" s="265">
        <v>1.6</v>
      </c>
      <c r="J16" s="265">
        <v>8.1999999999999993</v>
      </c>
      <c r="K16" s="265">
        <v>9.3000000000000007</v>
      </c>
      <c r="L16" s="265">
        <v>22.4</v>
      </c>
      <c r="M16" s="265">
        <v>2.1</v>
      </c>
      <c r="N16" s="266">
        <v>100</v>
      </c>
    </row>
    <row r="17" spans="1:14" ht="15.75" thickBot="1" x14ac:dyDescent="0.3">
      <c r="A17" s="261" t="s">
        <v>12</v>
      </c>
      <c r="B17" s="265">
        <v>25.1</v>
      </c>
      <c r="C17" s="265">
        <v>2.2000000000000002</v>
      </c>
      <c r="D17" s="265">
        <v>7.5</v>
      </c>
      <c r="E17" s="265">
        <v>6.9</v>
      </c>
      <c r="F17" s="265">
        <v>0.3</v>
      </c>
      <c r="G17" s="265">
        <v>2</v>
      </c>
      <c r="H17" s="265">
        <v>1.2</v>
      </c>
      <c r="I17" s="265">
        <v>0.5</v>
      </c>
      <c r="J17" s="265">
        <v>9.9</v>
      </c>
      <c r="K17" s="265">
        <v>6.6</v>
      </c>
      <c r="L17" s="265">
        <v>34.299999999999997</v>
      </c>
      <c r="M17" s="265">
        <v>3.5</v>
      </c>
      <c r="N17" s="266">
        <v>100</v>
      </c>
    </row>
    <row r="18" spans="1:14" x14ac:dyDescent="0.25">
      <c r="A18" s="272" t="s">
        <v>103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4"/>
    </row>
    <row r="19" spans="1:14" ht="15.75" thickBot="1" x14ac:dyDescent="0.3">
      <c r="A19" s="261" t="s">
        <v>17</v>
      </c>
      <c r="B19" s="262">
        <v>29.3</v>
      </c>
      <c r="C19" s="262">
        <v>2.6</v>
      </c>
      <c r="D19" s="262">
        <v>7.2</v>
      </c>
      <c r="E19" s="262">
        <v>5.8</v>
      </c>
      <c r="F19" s="262">
        <v>0.8</v>
      </c>
      <c r="G19" s="262">
        <v>1.7</v>
      </c>
      <c r="H19" s="262">
        <v>1.2</v>
      </c>
      <c r="I19" s="262">
        <v>1</v>
      </c>
      <c r="J19" s="262">
        <v>10</v>
      </c>
      <c r="K19" s="262">
        <v>7.4</v>
      </c>
      <c r="L19" s="262">
        <v>30.1</v>
      </c>
      <c r="M19" s="262">
        <v>3</v>
      </c>
      <c r="N19" s="263">
        <v>100</v>
      </c>
    </row>
    <row r="20" spans="1:14" ht="15.75" thickBot="1" x14ac:dyDescent="0.3">
      <c r="A20" s="261" t="s">
        <v>21</v>
      </c>
      <c r="B20" s="262">
        <v>39.1</v>
      </c>
      <c r="C20" s="262">
        <v>0.8</v>
      </c>
      <c r="D20" s="262">
        <v>2.7</v>
      </c>
      <c r="E20" s="262">
        <v>5.7</v>
      </c>
      <c r="F20" s="262">
        <v>0.6</v>
      </c>
      <c r="G20" s="262">
        <v>3.1</v>
      </c>
      <c r="H20" s="262">
        <v>0.2</v>
      </c>
      <c r="I20" s="262">
        <v>1.8</v>
      </c>
      <c r="J20" s="262">
        <v>8.5</v>
      </c>
      <c r="K20" s="262">
        <v>7.2</v>
      </c>
      <c r="L20" s="262">
        <v>29.2</v>
      </c>
      <c r="M20" s="262">
        <v>1.2</v>
      </c>
      <c r="N20" s="263">
        <v>100</v>
      </c>
    </row>
    <row r="21" spans="1:14" ht="15.75" thickBot="1" x14ac:dyDescent="0.3">
      <c r="A21" s="267" t="s">
        <v>14</v>
      </c>
      <c r="B21" s="268">
        <v>30</v>
      </c>
      <c r="C21" s="268">
        <v>2.4</v>
      </c>
      <c r="D21" s="268">
        <v>6.9</v>
      </c>
      <c r="E21" s="268">
        <v>5.7</v>
      </c>
      <c r="F21" s="268">
        <v>0.8</v>
      </c>
      <c r="G21" s="268">
        <v>1.8</v>
      </c>
      <c r="H21" s="268">
        <v>1.1000000000000001</v>
      </c>
      <c r="I21" s="268">
        <v>1.1000000000000001</v>
      </c>
      <c r="J21" s="268">
        <v>9.9</v>
      </c>
      <c r="K21" s="268">
        <v>7.3</v>
      </c>
      <c r="L21" s="268">
        <v>30</v>
      </c>
      <c r="M21" s="268">
        <v>2.9</v>
      </c>
      <c r="N21" s="45">
        <v>100</v>
      </c>
    </row>
    <row r="22" spans="1:14" ht="15.75" x14ac:dyDescent="0.25">
      <c r="E22" s="157" t="s">
        <v>85</v>
      </c>
    </row>
  </sheetData>
  <mergeCells count="4">
    <mergeCell ref="A3:N3"/>
    <mergeCell ref="A13:N13"/>
    <mergeCell ref="A18:N18"/>
    <mergeCell ref="A1:N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01E4-7870-4955-A6A4-2E5B81F0F934}">
  <dimension ref="C9:G15"/>
  <sheetViews>
    <sheetView workbookViewId="0">
      <selection activeCell="C16" sqref="C16"/>
    </sheetView>
  </sheetViews>
  <sheetFormatPr baseColWidth="10" defaultRowHeight="15" x14ac:dyDescent="0.25"/>
  <sheetData>
    <row r="9" spans="3:7" ht="15.75" customHeight="1" x14ac:dyDescent="0.25">
      <c r="C9" s="70" t="s">
        <v>301</v>
      </c>
      <c r="D9" s="70"/>
      <c r="E9" s="70"/>
      <c r="F9" s="70"/>
      <c r="G9" s="70"/>
    </row>
    <row r="10" spans="3:7" x14ac:dyDescent="0.25">
      <c r="C10" s="70"/>
      <c r="D10" s="70"/>
      <c r="E10" s="70"/>
      <c r="F10" s="70"/>
      <c r="G10" s="70"/>
    </row>
    <row r="11" spans="3:7" x14ac:dyDescent="0.25">
      <c r="C11" s="70"/>
      <c r="D11" s="70"/>
      <c r="E11" s="70"/>
      <c r="F11" s="70"/>
      <c r="G11" s="70"/>
    </row>
    <row r="12" spans="3:7" x14ac:dyDescent="0.25">
      <c r="C12" s="70"/>
      <c r="D12" s="70"/>
      <c r="E12" s="70"/>
      <c r="F12" s="70"/>
      <c r="G12" s="70"/>
    </row>
    <row r="13" spans="3:7" x14ac:dyDescent="0.25">
      <c r="C13" s="70"/>
      <c r="D13" s="70"/>
      <c r="E13" s="70"/>
      <c r="F13" s="70"/>
      <c r="G13" s="70"/>
    </row>
    <row r="14" spans="3:7" x14ac:dyDescent="0.25">
      <c r="C14" s="70"/>
      <c r="D14" s="70"/>
      <c r="E14" s="70"/>
      <c r="F14" s="70"/>
      <c r="G14" s="70"/>
    </row>
    <row r="15" spans="3:7" x14ac:dyDescent="0.25">
      <c r="C15" s="70"/>
      <c r="D15" s="70"/>
      <c r="E15" s="70"/>
      <c r="F15" s="70"/>
      <c r="G15" s="70"/>
    </row>
  </sheetData>
  <mergeCells count="1">
    <mergeCell ref="C9:G1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D528-742F-47AE-A171-246EC872D5A7}">
  <dimension ref="A2:G10"/>
  <sheetViews>
    <sheetView workbookViewId="0">
      <selection activeCell="A3" sqref="A3"/>
    </sheetView>
  </sheetViews>
  <sheetFormatPr baseColWidth="10" defaultRowHeight="15" x14ac:dyDescent="0.25"/>
  <cols>
    <col min="1" max="1" width="27.28515625" customWidth="1"/>
    <col min="3" max="3" width="32.140625" customWidth="1"/>
    <col min="5" max="5" width="14.7109375" bestFit="1" customWidth="1"/>
    <col min="7" max="7" width="16.42578125" bestFit="1" customWidth="1"/>
  </cols>
  <sheetData>
    <row r="2" spans="1:7" ht="15.75" x14ac:dyDescent="0.25">
      <c r="A2" s="40"/>
    </row>
    <row r="3" spans="1:7" ht="16.5" thickBot="1" x14ac:dyDescent="0.3">
      <c r="A3" s="12" t="s">
        <v>302</v>
      </c>
    </row>
    <row r="4" spans="1:7" ht="16.5" thickBot="1" x14ac:dyDescent="0.3">
      <c r="A4" s="34"/>
      <c r="B4" s="279" t="s">
        <v>11</v>
      </c>
      <c r="C4" s="280"/>
      <c r="D4" s="279" t="s">
        <v>12</v>
      </c>
      <c r="E4" s="280"/>
      <c r="F4" s="279" t="s">
        <v>14</v>
      </c>
      <c r="G4" s="280"/>
    </row>
    <row r="5" spans="1:7" ht="16.5" thickBot="1" x14ac:dyDescent="0.3">
      <c r="A5" s="36"/>
      <c r="B5" s="49" t="s">
        <v>45</v>
      </c>
      <c r="C5" s="49" t="s">
        <v>42</v>
      </c>
      <c r="D5" s="49" t="s">
        <v>45</v>
      </c>
      <c r="E5" s="49" t="s">
        <v>42</v>
      </c>
      <c r="F5" s="49" t="s">
        <v>45</v>
      </c>
      <c r="G5" s="49" t="s">
        <v>42</v>
      </c>
    </row>
    <row r="6" spans="1:7" ht="27.75" customHeight="1" thickBot="1" x14ac:dyDescent="0.3">
      <c r="A6" s="254" t="s">
        <v>46</v>
      </c>
      <c r="B6" s="276">
        <v>635588</v>
      </c>
      <c r="C6" s="276">
        <v>469426198596</v>
      </c>
      <c r="D6" s="276">
        <v>378513</v>
      </c>
      <c r="E6" s="276">
        <v>790493567378</v>
      </c>
      <c r="F6" s="276">
        <v>445675</v>
      </c>
      <c r="G6" s="277">
        <v>1259919765975</v>
      </c>
    </row>
    <row r="7" spans="1:7" ht="28.5" customHeight="1" thickBot="1" x14ac:dyDescent="0.3">
      <c r="A7" s="254" t="s">
        <v>47</v>
      </c>
      <c r="B7" s="276">
        <v>114553</v>
      </c>
      <c r="C7" s="278"/>
      <c r="D7" s="276">
        <v>59714</v>
      </c>
      <c r="E7" s="278"/>
      <c r="F7" s="276">
        <v>74041</v>
      </c>
      <c r="G7" s="278"/>
    </row>
    <row r="8" spans="1:7" ht="39" customHeight="1" thickBot="1" x14ac:dyDescent="0.3">
      <c r="A8" s="254" t="s">
        <v>48</v>
      </c>
      <c r="B8" s="276">
        <v>149102</v>
      </c>
      <c r="C8" s="278"/>
      <c r="D8" s="276">
        <v>79467</v>
      </c>
      <c r="E8" s="278"/>
      <c r="F8" s="276">
        <v>97660</v>
      </c>
      <c r="G8" s="278"/>
    </row>
    <row r="9" spans="1:7" ht="15.75" x14ac:dyDescent="0.25">
      <c r="A9" s="108" t="s">
        <v>85</v>
      </c>
    </row>
    <row r="10" spans="1:7" ht="15.75" x14ac:dyDescent="0.25">
      <c r="A10" s="40"/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9932-9FD1-41D5-8D90-F9806BBD429E}">
  <dimension ref="A2:E20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  <col min="3" max="3" width="32.5703125" customWidth="1"/>
  </cols>
  <sheetData>
    <row r="2" spans="1:5" ht="15.75" x14ac:dyDescent="0.25">
      <c r="A2" s="40"/>
    </row>
    <row r="3" spans="1:5" ht="16.5" thickBot="1" x14ac:dyDescent="0.3">
      <c r="A3" s="12" t="s">
        <v>303</v>
      </c>
    </row>
    <row r="4" spans="1:5" ht="32.25" thickBot="1" x14ac:dyDescent="0.3">
      <c r="A4" s="43"/>
      <c r="B4" s="10" t="s">
        <v>49</v>
      </c>
      <c r="C4" s="10" t="s">
        <v>50</v>
      </c>
      <c r="D4" s="10" t="s">
        <v>51</v>
      </c>
      <c r="E4" s="10" t="s">
        <v>42</v>
      </c>
    </row>
    <row r="5" spans="1:5" ht="16.5" thickBot="1" x14ac:dyDescent="0.3">
      <c r="A5" s="66" t="s">
        <v>0</v>
      </c>
      <c r="B5" s="67"/>
      <c r="C5" s="67"/>
      <c r="D5" s="67"/>
      <c r="E5" s="80"/>
    </row>
    <row r="6" spans="1:5" ht="16.5" thickBot="1" x14ac:dyDescent="0.3">
      <c r="A6" s="6" t="s">
        <v>1</v>
      </c>
      <c r="B6" s="7">
        <v>84.5</v>
      </c>
      <c r="C6" s="7">
        <v>12</v>
      </c>
      <c r="D6" s="7">
        <v>3.5</v>
      </c>
      <c r="E6" s="7">
        <v>100</v>
      </c>
    </row>
    <row r="7" spans="1:5" ht="16.5" thickBot="1" x14ac:dyDescent="0.3">
      <c r="A7" s="6" t="s">
        <v>2</v>
      </c>
      <c r="B7" s="7">
        <v>85.4</v>
      </c>
      <c r="C7" s="7">
        <v>13.9</v>
      </c>
      <c r="D7" s="7">
        <v>0.7</v>
      </c>
      <c r="E7" s="7">
        <v>100</v>
      </c>
    </row>
    <row r="8" spans="1:5" ht="16.5" thickBot="1" x14ac:dyDescent="0.3">
      <c r="A8" s="6" t="s">
        <v>3</v>
      </c>
      <c r="B8" s="7">
        <v>83.5</v>
      </c>
      <c r="C8" s="7">
        <v>15.4</v>
      </c>
      <c r="D8" s="7">
        <v>1.2</v>
      </c>
      <c r="E8" s="7">
        <v>100</v>
      </c>
    </row>
    <row r="9" spans="1:5" ht="16.5" thickBot="1" x14ac:dyDescent="0.3">
      <c r="A9" s="6" t="s">
        <v>4</v>
      </c>
      <c r="B9" s="7">
        <v>73.5</v>
      </c>
      <c r="C9" s="7">
        <v>23.1</v>
      </c>
      <c r="D9" s="7">
        <v>3.4</v>
      </c>
      <c r="E9" s="7">
        <v>100</v>
      </c>
    </row>
    <row r="10" spans="1:5" ht="16.5" thickBot="1" x14ac:dyDescent="0.3">
      <c r="A10" s="6" t="s">
        <v>5</v>
      </c>
      <c r="B10" s="7">
        <v>77.7</v>
      </c>
      <c r="C10" s="7">
        <v>14.2</v>
      </c>
      <c r="D10" s="7">
        <v>8.1</v>
      </c>
      <c r="E10" s="7">
        <v>100</v>
      </c>
    </row>
    <row r="11" spans="1:5" ht="16.5" thickBot="1" x14ac:dyDescent="0.3">
      <c r="A11" s="6" t="s">
        <v>6</v>
      </c>
      <c r="B11" s="7">
        <v>82.2</v>
      </c>
      <c r="C11" s="7">
        <v>15.5</v>
      </c>
      <c r="D11" s="7">
        <v>2.2999999999999998</v>
      </c>
      <c r="E11" s="7">
        <v>100</v>
      </c>
    </row>
    <row r="12" spans="1:5" ht="16.5" thickBot="1" x14ac:dyDescent="0.3">
      <c r="A12" s="6" t="s">
        <v>7</v>
      </c>
      <c r="B12" s="7">
        <v>79.3</v>
      </c>
      <c r="C12" s="7">
        <v>18.899999999999999</v>
      </c>
      <c r="D12" s="7">
        <v>1.8</v>
      </c>
      <c r="E12" s="7">
        <v>100</v>
      </c>
    </row>
    <row r="13" spans="1:5" ht="16.5" thickBot="1" x14ac:dyDescent="0.3">
      <c r="A13" s="6" t="s">
        <v>8</v>
      </c>
      <c r="B13" s="7">
        <v>83.4</v>
      </c>
      <c r="C13" s="7">
        <v>13</v>
      </c>
      <c r="D13" s="7">
        <v>3.5</v>
      </c>
      <c r="E13" s="7">
        <v>100</v>
      </c>
    </row>
    <row r="14" spans="1:5" ht="16.5" thickBot="1" x14ac:dyDescent="0.3">
      <c r="A14" s="6" t="s">
        <v>9</v>
      </c>
      <c r="B14" s="7">
        <v>94.7</v>
      </c>
      <c r="C14" s="7">
        <v>2.6</v>
      </c>
      <c r="D14" s="7">
        <v>2.7</v>
      </c>
      <c r="E14" s="7">
        <v>100</v>
      </c>
    </row>
    <row r="15" spans="1:5" ht="16.5" thickBot="1" x14ac:dyDescent="0.3">
      <c r="A15" s="82" t="s">
        <v>10</v>
      </c>
      <c r="B15" s="83"/>
      <c r="C15" s="83"/>
      <c r="D15" s="83"/>
      <c r="E15" s="281"/>
    </row>
    <row r="16" spans="1:5" ht="16.5" thickBot="1" x14ac:dyDescent="0.3">
      <c r="A16" s="6" t="s">
        <v>11</v>
      </c>
      <c r="B16" s="7">
        <v>91.2</v>
      </c>
      <c r="C16" s="7">
        <v>6.2</v>
      </c>
      <c r="D16" s="7">
        <v>2.6</v>
      </c>
      <c r="E16" s="7">
        <v>100</v>
      </c>
    </row>
    <row r="17" spans="1:5" ht="16.5" thickBot="1" x14ac:dyDescent="0.3">
      <c r="A17" s="6" t="s">
        <v>12</v>
      </c>
      <c r="B17" s="7">
        <v>77</v>
      </c>
      <c r="C17" s="7">
        <v>19.8</v>
      </c>
      <c r="D17" s="7">
        <v>3.2</v>
      </c>
      <c r="E17" s="7">
        <v>100</v>
      </c>
    </row>
    <row r="18" spans="1:5" ht="16.5" thickBot="1" x14ac:dyDescent="0.3">
      <c r="A18" s="20" t="s">
        <v>14</v>
      </c>
      <c r="B18" s="8">
        <v>85.2</v>
      </c>
      <c r="C18" s="8">
        <v>12</v>
      </c>
      <c r="D18" s="8">
        <v>2.8</v>
      </c>
      <c r="E18" s="8">
        <v>100</v>
      </c>
    </row>
    <row r="19" spans="1:5" ht="15.75" x14ac:dyDescent="0.25">
      <c r="A19" s="108" t="s">
        <v>85</v>
      </c>
    </row>
    <row r="20" spans="1:5" ht="15.75" x14ac:dyDescent="0.25">
      <c r="A20" s="40"/>
    </row>
  </sheetData>
  <mergeCells count="2">
    <mergeCell ref="A5:E5"/>
    <mergeCell ref="A15:E1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C210-280D-49F8-A122-35CEBA47F637}">
  <dimension ref="A2:G14"/>
  <sheetViews>
    <sheetView workbookViewId="0">
      <selection activeCell="I11" sqref="I11"/>
    </sheetView>
  </sheetViews>
  <sheetFormatPr baseColWidth="10" defaultRowHeight="15" x14ac:dyDescent="0.25"/>
  <cols>
    <col min="1" max="1" width="33" customWidth="1"/>
  </cols>
  <sheetData>
    <row r="2" spans="1:7" ht="50.25" customHeight="1" thickBot="1" x14ac:dyDescent="0.3">
      <c r="A2" s="79" t="s">
        <v>306</v>
      </c>
      <c r="B2" s="79"/>
      <c r="C2" s="79"/>
      <c r="D2" s="79"/>
      <c r="E2" s="79"/>
      <c r="F2" s="79"/>
      <c r="G2" s="79"/>
    </row>
    <row r="3" spans="1:7" ht="16.5" thickBot="1" x14ac:dyDescent="0.3">
      <c r="A3" s="283" t="s">
        <v>52</v>
      </c>
      <c r="B3" s="279" t="s">
        <v>11</v>
      </c>
      <c r="C3" s="280"/>
      <c r="D3" s="279" t="s">
        <v>12</v>
      </c>
      <c r="E3" s="280"/>
      <c r="F3" s="279" t="s">
        <v>14</v>
      </c>
      <c r="G3" s="280"/>
    </row>
    <row r="4" spans="1:7" ht="32.25" thickBot="1" x14ac:dyDescent="0.3">
      <c r="A4" s="284"/>
      <c r="B4" s="282" t="s">
        <v>304</v>
      </c>
      <c r="C4" s="282" t="s">
        <v>305</v>
      </c>
      <c r="D4" s="282" t="s">
        <v>304</v>
      </c>
      <c r="E4" s="282" t="s">
        <v>305</v>
      </c>
      <c r="F4" s="282" t="s">
        <v>304</v>
      </c>
      <c r="G4" s="282" t="s">
        <v>305</v>
      </c>
    </row>
    <row r="5" spans="1:7" ht="16.5" thickBot="1" x14ac:dyDescent="0.3">
      <c r="A5" s="36" t="s">
        <v>49</v>
      </c>
      <c r="B5" s="37">
        <v>92.9</v>
      </c>
      <c r="C5" s="37">
        <v>92.4</v>
      </c>
      <c r="D5" s="37">
        <v>78.099999999999994</v>
      </c>
      <c r="E5" s="37">
        <v>75.5</v>
      </c>
      <c r="F5" s="37">
        <v>83.9</v>
      </c>
      <c r="G5" s="37">
        <v>81.8</v>
      </c>
    </row>
    <row r="6" spans="1:7" ht="16.5" thickBot="1" x14ac:dyDescent="0.3">
      <c r="A6" s="36" t="s">
        <v>50</v>
      </c>
      <c r="B6" s="37">
        <v>4.4000000000000004</v>
      </c>
      <c r="C6" s="37">
        <v>4.7</v>
      </c>
      <c r="D6" s="37">
        <v>19.899999999999999</v>
      </c>
      <c r="E6" s="37">
        <v>21.3</v>
      </c>
      <c r="F6" s="37">
        <v>13.8</v>
      </c>
      <c r="G6" s="37">
        <v>15.1</v>
      </c>
    </row>
    <row r="7" spans="1:7" ht="16.5" thickBot="1" x14ac:dyDescent="0.3">
      <c r="A7" s="36" t="s">
        <v>51</v>
      </c>
      <c r="B7" s="37">
        <v>2.7</v>
      </c>
      <c r="C7" s="37">
        <v>2.8</v>
      </c>
      <c r="D7" s="37">
        <v>2</v>
      </c>
      <c r="E7" s="37">
        <v>3.2</v>
      </c>
      <c r="F7" s="37">
        <v>2.2999999999999998</v>
      </c>
      <c r="G7" s="37">
        <v>3.1</v>
      </c>
    </row>
    <row r="8" spans="1:7" ht="16.5" thickBot="1" x14ac:dyDescent="0.3">
      <c r="A8" s="254" t="s">
        <v>42</v>
      </c>
      <c r="B8" s="49">
        <v>100</v>
      </c>
      <c r="C8" s="49">
        <v>100</v>
      </c>
      <c r="D8" s="49">
        <v>100</v>
      </c>
      <c r="E8" s="49">
        <v>100</v>
      </c>
      <c r="F8" s="49">
        <v>100</v>
      </c>
      <c r="G8" s="49">
        <v>100</v>
      </c>
    </row>
    <row r="9" spans="1:7" ht="16.5" thickBot="1" x14ac:dyDescent="0.3">
      <c r="A9" s="285"/>
      <c r="B9" s="286"/>
      <c r="C9" s="286"/>
      <c r="D9" s="286"/>
      <c r="E9" s="286"/>
      <c r="F9" s="286"/>
      <c r="G9" s="287"/>
    </row>
    <row r="10" spans="1:7" ht="16.5" thickBot="1" x14ac:dyDescent="0.3">
      <c r="A10" s="36" t="s">
        <v>49</v>
      </c>
      <c r="B10" s="37">
        <v>43.2</v>
      </c>
      <c r="C10" s="37">
        <v>42.1</v>
      </c>
      <c r="D10" s="37">
        <v>56.8</v>
      </c>
      <c r="E10" s="37">
        <v>57.9</v>
      </c>
      <c r="F10" s="37">
        <v>100</v>
      </c>
      <c r="G10" s="37">
        <v>100</v>
      </c>
    </row>
    <row r="11" spans="1:7" ht="16.5" thickBot="1" x14ac:dyDescent="0.3">
      <c r="A11" s="36" t="s">
        <v>50</v>
      </c>
      <c r="B11" s="37">
        <v>12.4</v>
      </c>
      <c r="C11" s="37">
        <v>11.7</v>
      </c>
      <c r="D11" s="37">
        <v>87.6</v>
      </c>
      <c r="E11" s="37">
        <v>88.3</v>
      </c>
      <c r="F11" s="37">
        <v>100</v>
      </c>
      <c r="G11" s="37">
        <v>100</v>
      </c>
    </row>
    <row r="12" spans="1:7" ht="16.5" thickBot="1" x14ac:dyDescent="0.3">
      <c r="A12" s="36" t="s">
        <v>51</v>
      </c>
      <c r="B12" s="37">
        <v>45.9</v>
      </c>
      <c r="C12" s="37">
        <v>34.1</v>
      </c>
      <c r="D12" s="37">
        <v>54.1</v>
      </c>
      <c r="E12" s="37">
        <v>65.900000000000006</v>
      </c>
      <c r="F12" s="37">
        <v>100</v>
      </c>
      <c r="G12" s="37">
        <v>100</v>
      </c>
    </row>
    <row r="13" spans="1:7" ht="16.5" thickBot="1" x14ac:dyDescent="0.3">
      <c r="A13" s="254" t="s">
        <v>14</v>
      </c>
      <c r="B13" s="49">
        <v>39</v>
      </c>
      <c r="C13" s="49">
        <v>37.299999999999997</v>
      </c>
      <c r="D13" s="49">
        <v>61</v>
      </c>
      <c r="E13" s="49">
        <v>62.7</v>
      </c>
      <c r="F13" s="49">
        <v>100</v>
      </c>
      <c r="G13" s="49">
        <v>100</v>
      </c>
    </row>
    <row r="14" spans="1:7" ht="15.75" x14ac:dyDescent="0.25">
      <c r="A14" s="108" t="s">
        <v>85</v>
      </c>
    </row>
  </sheetData>
  <mergeCells count="6">
    <mergeCell ref="F3:G3"/>
    <mergeCell ref="A9:G9"/>
    <mergeCell ref="A2:G2"/>
    <mergeCell ref="A3:A4"/>
    <mergeCell ref="B3:C3"/>
    <mergeCell ref="D3:E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8AA9-4768-4E24-8384-F65D534769B3}">
  <dimension ref="A1:I33"/>
  <sheetViews>
    <sheetView workbookViewId="0">
      <selection activeCell="A2" sqref="A2:A4"/>
    </sheetView>
  </sheetViews>
  <sheetFormatPr baseColWidth="10" defaultRowHeight="15" x14ac:dyDescent="0.25"/>
  <cols>
    <col min="1" max="1" width="61" customWidth="1"/>
    <col min="2" max="2" width="27.28515625" customWidth="1"/>
    <col min="4" max="4" width="23.7109375" customWidth="1"/>
    <col min="6" max="6" width="19.28515625" customWidth="1"/>
  </cols>
  <sheetData>
    <row r="1" spans="1:9" ht="16.5" thickBot="1" x14ac:dyDescent="0.3">
      <c r="A1" s="79" t="s">
        <v>311</v>
      </c>
      <c r="B1" s="79"/>
      <c r="C1" s="79"/>
      <c r="D1" s="79"/>
      <c r="E1" s="79"/>
      <c r="F1" s="79"/>
      <c r="G1" s="79"/>
    </row>
    <row r="2" spans="1:9" ht="16.5" thickBot="1" x14ac:dyDescent="0.3">
      <c r="A2" s="283" t="s">
        <v>307</v>
      </c>
      <c r="B2" s="279" t="s">
        <v>11</v>
      </c>
      <c r="C2" s="280"/>
      <c r="D2" s="279" t="s">
        <v>12</v>
      </c>
      <c r="E2" s="280"/>
      <c r="F2" s="279" t="s">
        <v>14</v>
      </c>
      <c r="G2" s="280"/>
      <c r="H2" s="32"/>
      <c r="I2" s="33"/>
    </row>
    <row r="3" spans="1:9" ht="47.25" customHeight="1" x14ac:dyDescent="0.25">
      <c r="A3" s="290"/>
      <c r="B3" s="291" t="s">
        <v>54</v>
      </c>
      <c r="C3" s="291" t="s">
        <v>53</v>
      </c>
      <c r="D3" s="291" t="s">
        <v>54</v>
      </c>
      <c r="E3" s="291" t="s">
        <v>55</v>
      </c>
      <c r="F3" s="291" t="s">
        <v>54</v>
      </c>
      <c r="G3" s="291" t="s">
        <v>53</v>
      </c>
      <c r="H3" s="32"/>
      <c r="I3" s="33"/>
    </row>
    <row r="4" spans="1:9" ht="15.75" thickBot="1" x14ac:dyDescent="0.3">
      <c r="A4" s="284"/>
      <c r="B4" s="292"/>
      <c r="C4" s="292"/>
      <c r="D4" s="292"/>
      <c r="E4" s="292"/>
      <c r="F4" s="292"/>
      <c r="G4" s="292"/>
      <c r="H4" s="24"/>
      <c r="I4" s="33"/>
    </row>
    <row r="5" spans="1:9" ht="16.5" thickBot="1" x14ac:dyDescent="0.3">
      <c r="A5" s="76" t="s">
        <v>308</v>
      </c>
      <c r="B5" s="77"/>
      <c r="C5" s="77"/>
      <c r="D5" s="77"/>
      <c r="E5" s="77"/>
      <c r="F5" s="77"/>
      <c r="G5" s="78"/>
      <c r="H5" s="33"/>
      <c r="I5" s="33"/>
    </row>
    <row r="6" spans="1:9" ht="16.5" thickBot="1" x14ac:dyDescent="0.3">
      <c r="A6" s="36" t="s">
        <v>56</v>
      </c>
      <c r="B6" s="37">
        <v>274.10000000000002</v>
      </c>
      <c r="C6" s="37">
        <v>58.4</v>
      </c>
      <c r="D6" s="37">
        <v>611.4</v>
      </c>
      <c r="E6" s="37">
        <v>77.3</v>
      </c>
      <c r="F6" s="37">
        <v>885.5</v>
      </c>
      <c r="G6" s="37">
        <v>70.3</v>
      </c>
      <c r="H6" s="33"/>
      <c r="I6" s="33"/>
    </row>
    <row r="7" spans="1:9" ht="16.5" thickBot="1" x14ac:dyDescent="0.3">
      <c r="A7" s="36" t="s">
        <v>57</v>
      </c>
      <c r="B7" s="37">
        <v>1.5</v>
      </c>
      <c r="C7" s="37">
        <v>0.3</v>
      </c>
      <c r="D7" s="37">
        <v>2.6</v>
      </c>
      <c r="E7" s="37">
        <v>0.3</v>
      </c>
      <c r="F7" s="37">
        <v>4</v>
      </c>
      <c r="G7" s="37">
        <v>0.3</v>
      </c>
      <c r="H7" s="33"/>
      <c r="I7" s="33"/>
    </row>
    <row r="8" spans="1:9" ht="16.5" thickBot="1" x14ac:dyDescent="0.3">
      <c r="A8" s="36" t="s">
        <v>58</v>
      </c>
      <c r="B8" s="37">
        <v>39.799999999999997</v>
      </c>
      <c r="C8" s="37">
        <v>8.5</v>
      </c>
      <c r="D8" s="37">
        <v>58.5</v>
      </c>
      <c r="E8" s="37">
        <v>7.4</v>
      </c>
      <c r="F8" s="37">
        <v>98.3</v>
      </c>
      <c r="G8" s="37">
        <v>7.8</v>
      </c>
      <c r="H8" s="33"/>
      <c r="I8" s="33"/>
    </row>
    <row r="9" spans="1:9" ht="16.5" thickBot="1" x14ac:dyDescent="0.3">
      <c r="A9" s="36" t="s">
        <v>68</v>
      </c>
      <c r="B9" s="37">
        <v>58.4</v>
      </c>
      <c r="C9" s="37">
        <v>12.4</v>
      </c>
      <c r="D9" s="37">
        <v>18</v>
      </c>
      <c r="E9" s="37">
        <v>2.2999999999999998</v>
      </c>
      <c r="F9" s="37">
        <v>76.400000000000006</v>
      </c>
      <c r="G9" s="37">
        <v>6.1</v>
      </c>
      <c r="H9" s="33"/>
      <c r="I9" s="33"/>
    </row>
    <row r="10" spans="1:9" ht="16.5" thickBot="1" x14ac:dyDescent="0.3">
      <c r="A10" s="36" t="s">
        <v>60</v>
      </c>
      <c r="B10" s="37">
        <v>5.8</v>
      </c>
      <c r="C10" s="37">
        <v>1.2</v>
      </c>
      <c r="D10" s="37">
        <v>11.5</v>
      </c>
      <c r="E10" s="37">
        <v>1.4</v>
      </c>
      <c r="F10" s="37">
        <v>17.2</v>
      </c>
      <c r="G10" s="37">
        <v>1.4</v>
      </c>
      <c r="H10" s="33"/>
      <c r="I10" s="33"/>
    </row>
    <row r="11" spans="1:9" ht="16.5" thickBot="1" x14ac:dyDescent="0.3">
      <c r="A11" s="36" t="s">
        <v>61</v>
      </c>
      <c r="B11" s="37">
        <v>11.4</v>
      </c>
      <c r="C11" s="37">
        <v>2.4</v>
      </c>
      <c r="D11" s="37">
        <v>23.8</v>
      </c>
      <c r="E11" s="37">
        <v>3</v>
      </c>
      <c r="F11" s="37">
        <v>35.200000000000003</v>
      </c>
      <c r="G11" s="37">
        <v>2.8</v>
      </c>
      <c r="H11" s="33"/>
      <c r="I11" s="33"/>
    </row>
    <row r="12" spans="1:9" ht="16.5" thickBot="1" x14ac:dyDescent="0.3">
      <c r="A12" s="36" t="s">
        <v>62</v>
      </c>
      <c r="B12" s="37">
        <v>32.6</v>
      </c>
      <c r="C12" s="37">
        <v>7</v>
      </c>
      <c r="D12" s="37">
        <v>26.1</v>
      </c>
      <c r="E12" s="37">
        <v>3.3</v>
      </c>
      <c r="F12" s="37">
        <v>58.7</v>
      </c>
      <c r="G12" s="37">
        <v>4.7</v>
      </c>
      <c r="H12" s="33"/>
      <c r="I12" s="33"/>
    </row>
    <row r="13" spans="1:9" ht="16.5" thickBot="1" x14ac:dyDescent="0.3">
      <c r="A13" s="36" t="s">
        <v>63</v>
      </c>
      <c r="B13" s="37">
        <v>16.3</v>
      </c>
      <c r="C13" s="37">
        <v>3.5</v>
      </c>
      <c r="D13" s="37">
        <v>13</v>
      </c>
      <c r="E13" s="37">
        <v>1.6</v>
      </c>
      <c r="F13" s="37">
        <v>29.3</v>
      </c>
      <c r="G13" s="37">
        <v>2.2999999999999998</v>
      </c>
      <c r="H13" s="33"/>
      <c r="I13" s="33"/>
    </row>
    <row r="14" spans="1:9" ht="16.5" thickBot="1" x14ac:dyDescent="0.3">
      <c r="A14" s="36" t="s">
        <v>64</v>
      </c>
      <c r="B14" s="37">
        <v>5.4</v>
      </c>
      <c r="C14" s="37">
        <v>1.2</v>
      </c>
      <c r="D14" s="37">
        <v>6.5</v>
      </c>
      <c r="E14" s="37">
        <v>0.8</v>
      </c>
      <c r="F14" s="37">
        <v>11.9</v>
      </c>
      <c r="G14" s="37">
        <v>0.9</v>
      </c>
      <c r="H14" s="33"/>
      <c r="I14" s="33"/>
    </row>
    <row r="15" spans="1:9" ht="16.5" thickBot="1" x14ac:dyDescent="0.3">
      <c r="A15" s="36" t="s">
        <v>65</v>
      </c>
      <c r="B15" s="37">
        <v>1.5</v>
      </c>
      <c r="C15" s="37">
        <v>0.3</v>
      </c>
      <c r="D15" s="37">
        <v>0.3</v>
      </c>
      <c r="E15" s="37">
        <v>0</v>
      </c>
      <c r="F15" s="37">
        <v>1.8</v>
      </c>
      <c r="G15" s="37">
        <v>0.1</v>
      </c>
      <c r="H15" s="33"/>
      <c r="I15" s="33"/>
    </row>
    <row r="16" spans="1:9" ht="16.5" thickBot="1" x14ac:dyDescent="0.3">
      <c r="A16" s="36" t="s">
        <v>66</v>
      </c>
      <c r="B16" s="37">
        <v>0.8</v>
      </c>
      <c r="C16" s="37">
        <v>0.2</v>
      </c>
      <c r="D16" s="37">
        <v>1.6</v>
      </c>
      <c r="E16" s="37">
        <v>0.2</v>
      </c>
      <c r="F16" s="37">
        <v>2.4</v>
      </c>
      <c r="G16" s="37">
        <v>0.2</v>
      </c>
      <c r="H16" s="33"/>
      <c r="I16" s="33"/>
    </row>
    <row r="17" spans="1:9" ht="16.5" thickBot="1" x14ac:dyDescent="0.3">
      <c r="A17" s="36" t="s">
        <v>69</v>
      </c>
      <c r="B17" s="37">
        <v>21.9</v>
      </c>
      <c r="C17" s="37">
        <v>4.7</v>
      </c>
      <c r="D17" s="37">
        <v>17.2</v>
      </c>
      <c r="E17" s="37">
        <v>2.2000000000000002</v>
      </c>
      <c r="F17" s="37">
        <v>39.1</v>
      </c>
      <c r="G17" s="37">
        <v>3.1</v>
      </c>
      <c r="H17" s="33"/>
      <c r="I17" s="33"/>
    </row>
    <row r="18" spans="1:9" ht="16.5" thickBot="1" x14ac:dyDescent="0.3">
      <c r="A18" s="254" t="s">
        <v>42</v>
      </c>
      <c r="B18" s="49">
        <v>469.4</v>
      </c>
      <c r="C18" s="49">
        <v>100</v>
      </c>
      <c r="D18" s="49">
        <v>790.5</v>
      </c>
      <c r="E18" s="49">
        <v>100</v>
      </c>
      <c r="F18" s="288">
        <v>1259.9000000000001</v>
      </c>
      <c r="G18" s="49">
        <v>100</v>
      </c>
      <c r="H18" s="33"/>
      <c r="I18" s="33"/>
    </row>
    <row r="19" spans="1:9" ht="16.5" thickBot="1" x14ac:dyDescent="0.3">
      <c r="A19" s="293" t="s">
        <v>309</v>
      </c>
      <c r="B19" s="294"/>
      <c r="C19" s="294"/>
      <c r="D19" s="294"/>
      <c r="E19" s="294"/>
      <c r="F19" s="294"/>
      <c r="G19" s="295"/>
      <c r="H19" s="33"/>
      <c r="I19" s="33"/>
    </row>
    <row r="20" spans="1:9" ht="16.5" thickBot="1" x14ac:dyDescent="0.3">
      <c r="A20" s="36" t="s">
        <v>56</v>
      </c>
      <c r="B20" s="37">
        <v>282.10000000000002</v>
      </c>
      <c r="C20" s="37">
        <v>55.5</v>
      </c>
      <c r="D20" s="37">
        <v>574.6</v>
      </c>
      <c r="E20" s="37">
        <v>72.400000000000006</v>
      </c>
      <c r="F20" s="37">
        <v>856.7</v>
      </c>
      <c r="G20" s="37">
        <v>65.8</v>
      </c>
      <c r="H20" s="33"/>
      <c r="I20" s="33"/>
    </row>
    <row r="21" spans="1:9" ht="16.5" thickBot="1" x14ac:dyDescent="0.3">
      <c r="A21" s="36" t="s">
        <v>57</v>
      </c>
      <c r="B21" s="37">
        <v>1.5</v>
      </c>
      <c r="C21" s="37">
        <v>0.3</v>
      </c>
      <c r="D21" s="37">
        <v>2.6</v>
      </c>
      <c r="E21" s="37">
        <v>0.3</v>
      </c>
      <c r="F21" s="37">
        <v>4.0999999999999996</v>
      </c>
      <c r="G21" s="37">
        <v>0.3</v>
      </c>
      <c r="H21" s="33"/>
      <c r="I21" s="33"/>
    </row>
    <row r="22" spans="1:9" ht="16.5" thickBot="1" x14ac:dyDescent="0.3">
      <c r="A22" s="36" t="s">
        <v>58</v>
      </c>
      <c r="B22" s="37">
        <v>42.6</v>
      </c>
      <c r="C22" s="37">
        <v>8.4</v>
      </c>
      <c r="D22" s="37">
        <v>60.4</v>
      </c>
      <c r="E22" s="37">
        <v>7.6</v>
      </c>
      <c r="F22" s="37">
        <v>103.1</v>
      </c>
      <c r="G22" s="37">
        <v>7.9</v>
      </c>
      <c r="H22" s="33"/>
      <c r="I22" s="33"/>
    </row>
    <row r="23" spans="1:9" ht="16.5" thickBot="1" x14ac:dyDescent="0.3">
      <c r="A23" s="36" t="s">
        <v>59</v>
      </c>
      <c r="B23" s="37">
        <v>62.6</v>
      </c>
      <c r="C23" s="37">
        <v>12.3</v>
      </c>
      <c r="D23" s="37">
        <v>19</v>
      </c>
      <c r="E23" s="37">
        <v>2.4</v>
      </c>
      <c r="F23" s="37">
        <v>81.7</v>
      </c>
      <c r="G23" s="37">
        <v>6.3</v>
      </c>
      <c r="H23" s="33"/>
      <c r="I23" s="33"/>
    </row>
    <row r="24" spans="1:9" ht="16.5" thickBot="1" x14ac:dyDescent="0.3">
      <c r="A24" s="36" t="s">
        <v>60</v>
      </c>
      <c r="B24" s="37">
        <v>11.1</v>
      </c>
      <c r="C24" s="37">
        <v>2.2000000000000002</v>
      </c>
      <c r="D24" s="37">
        <v>20.8</v>
      </c>
      <c r="E24" s="37">
        <v>2.6</v>
      </c>
      <c r="F24" s="37">
        <v>32</v>
      </c>
      <c r="G24" s="37">
        <v>2.5</v>
      </c>
      <c r="H24" s="33"/>
      <c r="I24" s="33"/>
    </row>
    <row r="25" spans="1:9" ht="16.5" thickBot="1" x14ac:dyDescent="0.3">
      <c r="A25" s="36" t="s">
        <v>61</v>
      </c>
      <c r="B25" s="37">
        <v>15.2</v>
      </c>
      <c r="C25" s="37">
        <v>3</v>
      </c>
      <c r="D25" s="37">
        <v>28.7</v>
      </c>
      <c r="E25" s="37">
        <v>3.6</v>
      </c>
      <c r="F25" s="37">
        <v>43.9</v>
      </c>
      <c r="G25" s="37">
        <v>3.4</v>
      </c>
      <c r="H25" s="33"/>
      <c r="I25" s="33"/>
    </row>
    <row r="26" spans="1:9" ht="16.5" thickBot="1" x14ac:dyDescent="0.3">
      <c r="A26" s="36" t="s">
        <v>62</v>
      </c>
      <c r="B26" s="37">
        <v>38.200000000000003</v>
      </c>
      <c r="C26" s="37">
        <v>7.5</v>
      </c>
      <c r="D26" s="37">
        <v>39.1</v>
      </c>
      <c r="E26" s="37">
        <v>4.9000000000000004</v>
      </c>
      <c r="F26" s="37">
        <v>77.2</v>
      </c>
      <c r="G26" s="37">
        <v>5.9</v>
      </c>
      <c r="H26" s="33"/>
      <c r="I26" s="33"/>
    </row>
    <row r="27" spans="1:9" ht="16.5" thickBot="1" x14ac:dyDescent="0.3">
      <c r="A27" s="36" t="s">
        <v>63</v>
      </c>
      <c r="B27" s="37">
        <v>18.5</v>
      </c>
      <c r="C27" s="37">
        <v>3.6</v>
      </c>
      <c r="D27" s="37">
        <v>19.2</v>
      </c>
      <c r="E27" s="37">
        <v>2.4</v>
      </c>
      <c r="F27" s="37">
        <v>37.799999999999997</v>
      </c>
      <c r="G27" s="37">
        <v>2.9</v>
      </c>
      <c r="H27" s="33"/>
      <c r="I27" s="33"/>
    </row>
    <row r="28" spans="1:9" ht="16.5" thickBot="1" x14ac:dyDescent="0.3">
      <c r="A28" s="36" t="s">
        <v>64</v>
      </c>
      <c r="B28" s="37">
        <v>8.1</v>
      </c>
      <c r="C28" s="37">
        <v>1.6</v>
      </c>
      <c r="D28" s="37">
        <v>8.8000000000000007</v>
      </c>
      <c r="E28" s="37">
        <v>1.1000000000000001</v>
      </c>
      <c r="F28" s="37">
        <v>16.899999999999999</v>
      </c>
      <c r="G28" s="37">
        <v>1.3</v>
      </c>
      <c r="H28" s="33"/>
      <c r="I28" s="33"/>
    </row>
    <row r="29" spans="1:9" ht="16.5" thickBot="1" x14ac:dyDescent="0.3">
      <c r="A29" s="36" t="s">
        <v>65</v>
      </c>
      <c r="B29" s="37">
        <v>6.5</v>
      </c>
      <c r="C29" s="37">
        <v>1.3</v>
      </c>
      <c r="D29" s="37">
        <v>0.9</v>
      </c>
      <c r="E29" s="37">
        <v>0.1</v>
      </c>
      <c r="F29" s="37">
        <v>7.4</v>
      </c>
      <c r="G29" s="37">
        <v>0.6</v>
      </c>
      <c r="H29" s="33"/>
      <c r="I29" s="33"/>
    </row>
    <row r="30" spans="1:9" ht="16.5" thickBot="1" x14ac:dyDescent="0.3">
      <c r="A30" s="36" t="s">
        <v>66</v>
      </c>
      <c r="B30" s="37">
        <v>0.9</v>
      </c>
      <c r="C30" s="37">
        <v>0.2</v>
      </c>
      <c r="D30" s="37">
        <v>1.5</v>
      </c>
      <c r="E30" s="37">
        <v>0.2</v>
      </c>
      <c r="F30" s="37">
        <v>2.4</v>
      </c>
      <c r="G30" s="37">
        <v>0.2</v>
      </c>
      <c r="H30" s="33"/>
      <c r="I30" s="33"/>
    </row>
    <row r="31" spans="1:9" ht="16.5" thickBot="1" x14ac:dyDescent="0.3">
      <c r="A31" s="36" t="s">
        <v>67</v>
      </c>
      <c r="B31" s="37">
        <v>20.9</v>
      </c>
      <c r="C31" s="37">
        <v>4.0999999999999996</v>
      </c>
      <c r="D31" s="37">
        <v>18.5</v>
      </c>
      <c r="E31" s="37">
        <v>2.2999999999999998</v>
      </c>
      <c r="F31" s="37">
        <v>39.4</v>
      </c>
      <c r="G31" s="37">
        <v>3</v>
      </c>
      <c r="H31" s="33"/>
      <c r="I31" s="33"/>
    </row>
    <row r="32" spans="1:9" ht="16.5" thickBot="1" x14ac:dyDescent="0.3">
      <c r="A32" s="254" t="s">
        <v>42</v>
      </c>
      <c r="B32" s="49">
        <v>508.2</v>
      </c>
      <c r="C32" s="49">
        <v>100</v>
      </c>
      <c r="D32" s="49">
        <v>794.2</v>
      </c>
      <c r="E32" s="49">
        <v>100</v>
      </c>
      <c r="F32" s="289">
        <v>1302.4000000000001</v>
      </c>
      <c r="G32" s="49">
        <v>100</v>
      </c>
      <c r="H32" s="33"/>
      <c r="I32" s="33"/>
    </row>
    <row r="33" spans="1:1" ht="15.75" x14ac:dyDescent="0.25">
      <c r="A33" s="108" t="s">
        <v>310</v>
      </c>
    </row>
  </sheetData>
  <mergeCells count="13">
    <mergeCell ref="A5:G5"/>
    <mergeCell ref="A19:G19"/>
    <mergeCell ref="A1:G1"/>
    <mergeCell ref="A2:A4"/>
    <mergeCell ref="B2:C2"/>
    <mergeCell ref="D2:E2"/>
    <mergeCell ref="F2:G2"/>
    <mergeCell ref="C3:C4"/>
    <mergeCell ref="D3:D4"/>
    <mergeCell ref="E3:E4"/>
    <mergeCell ref="F3:F4"/>
    <mergeCell ref="G3:G4"/>
    <mergeCell ref="B3:B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A354-D98B-47A3-9252-30B73270BF7C}">
  <dimension ref="A2:N18"/>
  <sheetViews>
    <sheetView workbookViewId="0">
      <selection activeCell="A3" sqref="A3"/>
    </sheetView>
  </sheetViews>
  <sheetFormatPr baseColWidth="10" defaultRowHeight="15" x14ac:dyDescent="0.25"/>
  <sheetData>
    <row r="2" spans="1:14" ht="16.5" thickBot="1" x14ac:dyDescent="0.3">
      <c r="A2" s="69" t="s">
        <v>312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64.5" thickBot="1" x14ac:dyDescent="0.3">
      <c r="A3" s="51"/>
      <c r="B3" s="52" t="s">
        <v>56</v>
      </c>
      <c r="C3" s="52" t="s">
        <v>57</v>
      </c>
      <c r="D3" s="52" t="s">
        <v>58</v>
      </c>
      <c r="E3" s="52" t="s">
        <v>68</v>
      </c>
      <c r="F3" s="52" t="s">
        <v>60</v>
      </c>
      <c r="G3" s="52" t="s">
        <v>61</v>
      </c>
      <c r="H3" s="52" t="s">
        <v>62</v>
      </c>
      <c r="I3" s="52" t="s">
        <v>63</v>
      </c>
      <c r="J3" s="52" t="s">
        <v>64</v>
      </c>
      <c r="K3" s="52" t="s">
        <v>65</v>
      </c>
      <c r="L3" s="52" t="s">
        <v>66</v>
      </c>
      <c r="M3" s="52" t="s">
        <v>69</v>
      </c>
      <c r="N3" s="52" t="s">
        <v>42</v>
      </c>
    </row>
    <row r="4" spans="1:14" ht="15.75" thickBot="1" x14ac:dyDescent="0.3">
      <c r="A4" s="84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1:14" ht="15.75" thickBot="1" x14ac:dyDescent="0.3">
      <c r="A5" s="53" t="s">
        <v>1</v>
      </c>
      <c r="B5" s="50">
        <v>188.5</v>
      </c>
      <c r="C5" s="50">
        <v>0.3</v>
      </c>
      <c r="D5" s="50">
        <v>10.9</v>
      </c>
      <c r="E5" s="50">
        <v>4.4000000000000004</v>
      </c>
      <c r="F5" s="50">
        <v>3.3</v>
      </c>
      <c r="G5" s="50">
        <v>5</v>
      </c>
      <c r="H5" s="50">
        <v>4.4000000000000004</v>
      </c>
      <c r="I5" s="50">
        <v>3.2</v>
      </c>
      <c r="J5" s="50">
        <v>0.9</v>
      </c>
      <c r="K5" s="50">
        <v>0.1</v>
      </c>
      <c r="L5" s="50">
        <v>0</v>
      </c>
      <c r="M5" s="50">
        <v>2.5</v>
      </c>
      <c r="N5" s="50">
        <v>223.6</v>
      </c>
    </row>
    <row r="6" spans="1:14" ht="15.75" thickBot="1" x14ac:dyDescent="0.3">
      <c r="A6" s="53" t="s">
        <v>2</v>
      </c>
      <c r="B6" s="50">
        <v>134.69999999999999</v>
      </c>
      <c r="C6" s="50">
        <v>0.2</v>
      </c>
      <c r="D6" s="50">
        <v>17.7</v>
      </c>
      <c r="E6" s="50">
        <v>4.8</v>
      </c>
      <c r="F6" s="50">
        <v>2.7</v>
      </c>
      <c r="G6" s="50">
        <v>7.4</v>
      </c>
      <c r="H6" s="50">
        <v>6</v>
      </c>
      <c r="I6" s="50">
        <v>4.2</v>
      </c>
      <c r="J6" s="50">
        <v>2.2999999999999998</v>
      </c>
      <c r="K6" s="50">
        <v>0.2</v>
      </c>
      <c r="L6" s="50">
        <v>1.4</v>
      </c>
      <c r="M6" s="50">
        <v>7.2</v>
      </c>
      <c r="N6" s="50">
        <v>188.7</v>
      </c>
    </row>
    <row r="7" spans="1:14" ht="15.75" thickBot="1" x14ac:dyDescent="0.3">
      <c r="A7" s="53" t="s">
        <v>3</v>
      </c>
      <c r="B7" s="50">
        <v>95.8</v>
      </c>
      <c r="C7" s="50">
        <v>0.7</v>
      </c>
      <c r="D7" s="50">
        <v>11.2</v>
      </c>
      <c r="E7" s="50">
        <v>6.5</v>
      </c>
      <c r="F7" s="50">
        <v>2.6</v>
      </c>
      <c r="G7" s="50">
        <v>6.4</v>
      </c>
      <c r="H7" s="50">
        <v>10.7</v>
      </c>
      <c r="I7" s="50">
        <v>4.4000000000000004</v>
      </c>
      <c r="J7" s="50">
        <v>0.5</v>
      </c>
      <c r="K7" s="50">
        <v>0.1</v>
      </c>
      <c r="L7" s="50">
        <v>0.3</v>
      </c>
      <c r="M7" s="50">
        <v>3.6</v>
      </c>
      <c r="N7" s="50">
        <v>142.9</v>
      </c>
    </row>
    <row r="8" spans="1:14" ht="15.75" thickBot="1" x14ac:dyDescent="0.3">
      <c r="A8" s="53" t="s">
        <v>4</v>
      </c>
      <c r="B8" s="50">
        <v>98.5</v>
      </c>
      <c r="C8" s="50">
        <v>0.5</v>
      </c>
      <c r="D8" s="50">
        <v>12.6</v>
      </c>
      <c r="E8" s="50">
        <v>5.3</v>
      </c>
      <c r="F8" s="50">
        <v>2.1</v>
      </c>
      <c r="G8" s="50">
        <v>3.5</v>
      </c>
      <c r="H8" s="50">
        <v>5.8</v>
      </c>
      <c r="I8" s="50">
        <v>2.4</v>
      </c>
      <c r="J8" s="50">
        <v>1.6</v>
      </c>
      <c r="K8" s="50">
        <v>0</v>
      </c>
      <c r="L8" s="50">
        <v>0</v>
      </c>
      <c r="M8" s="50">
        <v>3.3</v>
      </c>
      <c r="N8" s="50">
        <v>135.80000000000001</v>
      </c>
    </row>
    <row r="9" spans="1:14" ht="15.75" thickBot="1" x14ac:dyDescent="0.3">
      <c r="A9" s="53" t="s">
        <v>5</v>
      </c>
      <c r="B9" s="50">
        <v>97</v>
      </c>
      <c r="C9" s="50">
        <v>0.3</v>
      </c>
      <c r="D9" s="50">
        <v>7.3</v>
      </c>
      <c r="E9" s="50">
        <v>3.6</v>
      </c>
      <c r="F9" s="50">
        <v>1.5</v>
      </c>
      <c r="G9" s="50">
        <v>3.5</v>
      </c>
      <c r="H9" s="50">
        <v>3.3</v>
      </c>
      <c r="I9" s="50">
        <v>2</v>
      </c>
      <c r="J9" s="50">
        <v>0.1</v>
      </c>
      <c r="K9" s="50">
        <v>0</v>
      </c>
      <c r="L9" s="50">
        <v>0.1</v>
      </c>
      <c r="M9" s="50">
        <v>1.5</v>
      </c>
      <c r="N9" s="50">
        <v>120.3</v>
      </c>
    </row>
    <row r="10" spans="1:14" ht="15.75" thickBot="1" x14ac:dyDescent="0.3">
      <c r="A10" s="53" t="s">
        <v>6</v>
      </c>
      <c r="B10" s="50">
        <v>57.5</v>
      </c>
      <c r="C10" s="50">
        <v>0.5</v>
      </c>
      <c r="D10" s="50">
        <v>5</v>
      </c>
      <c r="E10" s="50">
        <v>2.8</v>
      </c>
      <c r="F10" s="50">
        <v>0.8</v>
      </c>
      <c r="G10" s="50">
        <v>1.9</v>
      </c>
      <c r="H10" s="50">
        <v>1.1000000000000001</v>
      </c>
      <c r="I10" s="50">
        <v>1.3</v>
      </c>
      <c r="J10" s="50">
        <v>2.2000000000000002</v>
      </c>
      <c r="K10" s="50">
        <v>0</v>
      </c>
      <c r="L10" s="50">
        <v>0</v>
      </c>
      <c r="M10" s="50">
        <v>2.9</v>
      </c>
      <c r="N10" s="50">
        <v>76</v>
      </c>
    </row>
    <row r="11" spans="1:14" ht="15.75" thickBot="1" x14ac:dyDescent="0.3">
      <c r="A11" s="53" t="s">
        <v>7</v>
      </c>
      <c r="B11" s="50">
        <v>34.4</v>
      </c>
      <c r="C11" s="50">
        <v>0.3</v>
      </c>
      <c r="D11" s="50">
        <v>3</v>
      </c>
      <c r="E11" s="50">
        <v>1.5</v>
      </c>
      <c r="F11" s="50">
        <v>0.5</v>
      </c>
      <c r="G11" s="50">
        <v>0.7</v>
      </c>
      <c r="H11" s="50">
        <v>0.2</v>
      </c>
      <c r="I11" s="50">
        <v>0.4</v>
      </c>
      <c r="J11" s="50">
        <v>0.1</v>
      </c>
      <c r="K11" s="50" t="s">
        <v>200</v>
      </c>
      <c r="L11" s="50" t="s">
        <v>200</v>
      </c>
      <c r="M11" s="50">
        <v>0.1</v>
      </c>
      <c r="N11" s="50">
        <v>41.2</v>
      </c>
    </row>
    <row r="12" spans="1:14" ht="15.75" thickBot="1" x14ac:dyDescent="0.3">
      <c r="A12" s="53" t="s">
        <v>8</v>
      </c>
      <c r="B12" s="50">
        <v>16.3</v>
      </c>
      <c r="C12" s="50">
        <v>0.1</v>
      </c>
      <c r="D12" s="50">
        <v>3.7</v>
      </c>
      <c r="E12" s="50">
        <v>1.9</v>
      </c>
      <c r="F12" s="50">
        <v>0.1</v>
      </c>
      <c r="G12" s="50">
        <v>0.2</v>
      </c>
      <c r="H12" s="50">
        <v>1.4</v>
      </c>
      <c r="I12" s="50">
        <v>0.9</v>
      </c>
      <c r="J12" s="50">
        <v>0.1</v>
      </c>
      <c r="K12" s="50" t="s">
        <v>200</v>
      </c>
      <c r="L12" s="50">
        <v>0</v>
      </c>
      <c r="M12" s="50">
        <v>0.2</v>
      </c>
      <c r="N12" s="50">
        <v>24.8</v>
      </c>
    </row>
    <row r="13" spans="1:14" ht="15.75" thickBot="1" x14ac:dyDescent="0.3">
      <c r="A13" s="53" t="s">
        <v>9</v>
      </c>
      <c r="B13" s="50">
        <v>163</v>
      </c>
      <c r="C13" s="50">
        <v>1</v>
      </c>
      <c r="D13" s="50">
        <v>26.8</v>
      </c>
      <c r="E13" s="50">
        <v>45.5</v>
      </c>
      <c r="F13" s="50">
        <v>3.6</v>
      </c>
      <c r="G13" s="50">
        <v>6.5</v>
      </c>
      <c r="H13" s="50">
        <v>25.8</v>
      </c>
      <c r="I13" s="50">
        <v>10.5</v>
      </c>
      <c r="J13" s="50">
        <v>4.2</v>
      </c>
      <c r="K13" s="50">
        <v>1.3</v>
      </c>
      <c r="L13" s="50">
        <v>0.5</v>
      </c>
      <c r="M13" s="50">
        <v>17.8</v>
      </c>
      <c r="N13" s="50">
        <v>306.7</v>
      </c>
    </row>
    <row r="14" spans="1:14" ht="15.75" thickBot="1" x14ac:dyDescent="0.3">
      <c r="A14" s="87" t="s">
        <v>10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9"/>
    </row>
    <row r="15" spans="1:14" ht="15.75" thickBot="1" x14ac:dyDescent="0.3">
      <c r="A15" s="53" t="s">
        <v>11</v>
      </c>
      <c r="B15" s="50">
        <v>274.10000000000002</v>
      </c>
      <c r="C15" s="50">
        <v>1.5</v>
      </c>
      <c r="D15" s="50">
        <v>39.799999999999997</v>
      </c>
      <c r="E15" s="50">
        <v>58.4</v>
      </c>
      <c r="F15" s="50">
        <v>5.8</v>
      </c>
      <c r="G15" s="50">
        <v>11.4</v>
      </c>
      <c r="H15" s="50">
        <v>32.6</v>
      </c>
      <c r="I15" s="50">
        <v>16.3</v>
      </c>
      <c r="J15" s="50">
        <v>5.4</v>
      </c>
      <c r="K15" s="50">
        <v>1.5</v>
      </c>
      <c r="L15" s="50">
        <v>0.8</v>
      </c>
      <c r="M15" s="50">
        <v>21.9</v>
      </c>
      <c r="N15" s="50">
        <v>469.4</v>
      </c>
    </row>
    <row r="16" spans="1:14" ht="15.75" thickBot="1" x14ac:dyDescent="0.3">
      <c r="A16" s="54" t="s">
        <v>12</v>
      </c>
      <c r="B16" s="50">
        <v>611.4</v>
      </c>
      <c r="C16" s="50">
        <v>2.6</v>
      </c>
      <c r="D16" s="50">
        <v>58.5</v>
      </c>
      <c r="E16" s="50">
        <v>18</v>
      </c>
      <c r="F16" s="50">
        <v>11.5</v>
      </c>
      <c r="G16" s="50">
        <v>23.8</v>
      </c>
      <c r="H16" s="50">
        <v>26.1</v>
      </c>
      <c r="I16" s="50">
        <v>13</v>
      </c>
      <c r="J16" s="50">
        <v>6.5</v>
      </c>
      <c r="K16" s="50">
        <v>0.3</v>
      </c>
      <c r="L16" s="50">
        <v>1.6</v>
      </c>
      <c r="M16" s="50">
        <v>17.2</v>
      </c>
      <c r="N16" s="50">
        <v>790.5</v>
      </c>
    </row>
    <row r="17" spans="1:14" ht="16.5" thickTop="1" thickBot="1" x14ac:dyDescent="0.3">
      <c r="A17" s="55" t="s">
        <v>14</v>
      </c>
      <c r="B17" s="50">
        <v>885.5</v>
      </c>
      <c r="C17" s="50">
        <v>4</v>
      </c>
      <c r="D17" s="50">
        <v>98.3</v>
      </c>
      <c r="E17" s="50">
        <v>76.400000000000006</v>
      </c>
      <c r="F17" s="50">
        <v>17.2</v>
      </c>
      <c r="G17" s="50">
        <v>35.200000000000003</v>
      </c>
      <c r="H17" s="50">
        <v>58.7</v>
      </c>
      <c r="I17" s="50">
        <v>29.3</v>
      </c>
      <c r="J17" s="50">
        <v>11.9</v>
      </c>
      <c r="K17" s="50">
        <v>1.8</v>
      </c>
      <c r="L17" s="50">
        <v>2.4</v>
      </c>
      <c r="M17" s="50">
        <v>39.1</v>
      </c>
      <c r="N17" s="175">
        <v>1259.9000000000001</v>
      </c>
    </row>
    <row r="18" spans="1:14" ht="16.5" thickTop="1" x14ac:dyDescent="0.25">
      <c r="A18" s="110" t="s">
        <v>310</v>
      </c>
    </row>
  </sheetData>
  <mergeCells count="3">
    <mergeCell ref="A4:N4"/>
    <mergeCell ref="A14:N14"/>
    <mergeCell ref="A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3848-CC93-4C17-B638-55A7BDCE8ED4}">
  <dimension ref="A2:G32"/>
  <sheetViews>
    <sheetView workbookViewId="0">
      <selection activeCell="I8" sqref="I8"/>
    </sheetView>
  </sheetViews>
  <sheetFormatPr baseColWidth="10" defaultRowHeight="15" x14ac:dyDescent="0.25"/>
  <cols>
    <col min="1" max="1" width="21.7109375" customWidth="1"/>
    <col min="5" max="5" width="15.7109375" customWidth="1"/>
    <col min="7" max="7" width="27.5703125" customWidth="1"/>
  </cols>
  <sheetData>
    <row r="2" spans="1:7" ht="37.5" customHeight="1" thickBot="1" x14ac:dyDescent="0.3">
      <c r="A2" s="65" t="s">
        <v>75</v>
      </c>
      <c r="B2" s="65"/>
      <c r="C2" s="65"/>
      <c r="D2" s="65"/>
      <c r="E2" s="65"/>
      <c r="F2" s="65"/>
      <c r="G2" s="65"/>
    </row>
    <row r="3" spans="1:7" ht="16.5" thickBot="1" x14ac:dyDescent="0.3">
      <c r="A3" s="90"/>
      <c r="B3" s="91" t="s">
        <v>73</v>
      </c>
      <c r="C3" s="92"/>
      <c r="D3" s="93"/>
      <c r="E3" s="94" t="s">
        <v>74</v>
      </c>
      <c r="F3" s="92"/>
      <c r="G3" s="95"/>
    </row>
    <row r="4" spans="1:7" ht="16.5" thickBot="1" x14ac:dyDescent="0.3">
      <c r="A4" s="9"/>
      <c r="B4" s="8" t="s">
        <v>17</v>
      </c>
      <c r="C4" s="8" t="s">
        <v>21</v>
      </c>
      <c r="D4" s="8" t="s">
        <v>14</v>
      </c>
      <c r="E4" s="8" t="s">
        <v>17</v>
      </c>
      <c r="F4" s="8" t="s">
        <v>21</v>
      </c>
      <c r="G4" s="8" t="s">
        <v>14</v>
      </c>
    </row>
    <row r="5" spans="1:7" ht="15.75" x14ac:dyDescent="0.25">
      <c r="A5" s="96" t="s">
        <v>0</v>
      </c>
      <c r="B5" s="97"/>
      <c r="C5" s="97"/>
      <c r="D5" s="97"/>
      <c r="E5" s="97"/>
      <c r="F5" s="97"/>
      <c r="G5" s="98"/>
    </row>
    <row r="6" spans="1:7" ht="16.5" thickBot="1" x14ac:dyDescent="0.3">
      <c r="A6" s="6" t="s">
        <v>1</v>
      </c>
      <c r="B6" s="23">
        <v>22.1</v>
      </c>
      <c r="C6" s="23">
        <v>24.7</v>
      </c>
      <c r="D6" s="23">
        <v>23.4</v>
      </c>
      <c r="E6" s="23">
        <v>24.8</v>
      </c>
      <c r="F6" s="23">
        <v>29.2</v>
      </c>
      <c r="G6" s="23">
        <v>27.1</v>
      </c>
    </row>
    <row r="7" spans="1:7" ht="16.5" thickBot="1" x14ac:dyDescent="0.3">
      <c r="A7" s="6" t="s">
        <v>2</v>
      </c>
      <c r="B7" s="23">
        <v>30.5</v>
      </c>
      <c r="C7" s="23">
        <v>32.9</v>
      </c>
      <c r="D7" s="23">
        <v>31.7</v>
      </c>
      <c r="E7" s="23">
        <v>30.2</v>
      </c>
      <c r="F7" s="23">
        <v>31</v>
      </c>
      <c r="G7" s="23">
        <v>30.6</v>
      </c>
    </row>
    <row r="8" spans="1:7" ht="16.5" thickBot="1" x14ac:dyDescent="0.3">
      <c r="A8" s="6" t="s">
        <v>3</v>
      </c>
      <c r="B8" s="23">
        <v>21.4</v>
      </c>
      <c r="C8" s="23">
        <v>25.1</v>
      </c>
      <c r="D8" s="23">
        <v>23.3</v>
      </c>
      <c r="E8" s="23">
        <v>29.4</v>
      </c>
      <c r="F8" s="23">
        <v>30.5</v>
      </c>
      <c r="G8" s="23">
        <v>30</v>
      </c>
    </row>
    <row r="9" spans="1:7" ht="16.5" thickBot="1" x14ac:dyDescent="0.3">
      <c r="A9" s="6" t="s">
        <v>4</v>
      </c>
      <c r="B9" s="23">
        <v>17.3</v>
      </c>
      <c r="C9" s="23">
        <v>20.3</v>
      </c>
      <c r="D9" s="23">
        <v>18.7</v>
      </c>
      <c r="E9" s="23">
        <v>25.2</v>
      </c>
      <c r="F9" s="23">
        <v>25.8</v>
      </c>
      <c r="G9" s="23">
        <v>25.5</v>
      </c>
    </row>
    <row r="10" spans="1:7" ht="16.5" thickBot="1" x14ac:dyDescent="0.3">
      <c r="A10" s="6" t="s">
        <v>5</v>
      </c>
      <c r="B10" s="23">
        <v>32</v>
      </c>
      <c r="C10" s="23">
        <v>33.5</v>
      </c>
      <c r="D10" s="23">
        <v>32.799999999999997</v>
      </c>
      <c r="E10" s="23">
        <v>37</v>
      </c>
      <c r="F10" s="23">
        <v>40.4</v>
      </c>
      <c r="G10" s="23">
        <v>38.6</v>
      </c>
    </row>
    <row r="11" spans="1:7" ht="16.5" thickBot="1" x14ac:dyDescent="0.3">
      <c r="A11" s="6" t="s">
        <v>6</v>
      </c>
      <c r="B11" s="23">
        <v>65.2</v>
      </c>
      <c r="C11" s="23">
        <v>72.3</v>
      </c>
      <c r="D11" s="23">
        <v>68.5</v>
      </c>
      <c r="E11" s="23">
        <v>64.8</v>
      </c>
      <c r="F11" s="23">
        <v>69.599999999999994</v>
      </c>
      <c r="G11" s="23">
        <v>67</v>
      </c>
    </row>
    <row r="12" spans="1:7" ht="16.5" thickBot="1" x14ac:dyDescent="0.3">
      <c r="A12" s="6" t="s">
        <v>7</v>
      </c>
      <c r="B12" s="23">
        <v>32.1</v>
      </c>
      <c r="C12" s="23">
        <v>33</v>
      </c>
      <c r="D12" s="23">
        <v>32.5</v>
      </c>
      <c r="E12" s="23">
        <v>21.8</v>
      </c>
      <c r="F12" s="23">
        <v>27.9</v>
      </c>
      <c r="G12" s="23">
        <v>24.7</v>
      </c>
    </row>
    <row r="13" spans="1:7" ht="16.5" thickBot="1" x14ac:dyDescent="0.3">
      <c r="A13" s="6" t="s">
        <v>8</v>
      </c>
      <c r="B13" s="23">
        <v>26.6</v>
      </c>
      <c r="C13" s="23">
        <v>40.700000000000003</v>
      </c>
      <c r="D13" s="23">
        <v>33.700000000000003</v>
      </c>
      <c r="E13" s="23">
        <v>22.3</v>
      </c>
      <c r="F13" s="23">
        <v>30.6</v>
      </c>
      <c r="G13" s="23">
        <v>26.5</v>
      </c>
    </row>
    <row r="14" spans="1:7" ht="16.5" thickBot="1" x14ac:dyDescent="0.3">
      <c r="A14" s="6" t="s">
        <v>9</v>
      </c>
      <c r="B14" s="23">
        <v>22.5</v>
      </c>
      <c r="C14" s="23">
        <v>28.8</v>
      </c>
      <c r="D14" s="23">
        <v>25.7</v>
      </c>
      <c r="E14" s="23">
        <v>21.3</v>
      </c>
      <c r="F14" s="23">
        <v>24.5</v>
      </c>
      <c r="G14" s="23">
        <v>23</v>
      </c>
    </row>
    <row r="15" spans="1:7" ht="15.75" x14ac:dyDescent="0.25">
      <c r="A15" s="96" t="s">
        <v>10</v>
      </c>
      <c r="B15" s="97"/>
      <c r="C15" s="97"/>
      <c r="D15" s="97"/>
      <c r="E15" s="97"/>
      <c r="F15" s="97"/>
      <c r="G15" s="98"/>
    </row>
    <row r="16" spans="1:7" ht="16.5" thickBot="1" x14ac:dyDescent="0.3">
      <c r="A16" s="18" t="s">
        <v>11</v>
      </c>
      <c r="B16" s="7">
        <v>25.1</v>
      </c>
      <c r="C16" s="7">
        <v>30.9</v>
      </c>
      <c r="D16" s="23">
        <v>28</v>
      </c>
      <c r="E16" s="7">
        <v>26.6</v>
      </c>
      <c r="F16" s="7">
        <v>29.3</v>
      </c>
      <c r="G16" s="23">
        <v>28</v>
      </c>
    </row>
    <row r="17" spans="1:7" ht="16.5" thickBot="1" x14ac:dyDescent="0.3">
      <c r="A17" s="15" t="s">
        <v>19</v>
      </c>
      <c r="B17" s="25">
        <v>22.5</v>
      </c>
      <c r="C17" s="25">
        <v>28.8</v>
      </c>
      <c r="D17" s="23">
        <v>25.7</v>
      </c>
      <c r="E17" s="25">
        <v>21.3</v>
      </c>
      <c r="F17" s="25">
        <v>24.5</v>
      </c>
      <c r="G17" s="25">
        <v>23</v>
      </c>
    </row>
    <row r="18" spans="1:7" ht="16.5" thickBot="1" x14ac:dyDescent="0.3">
      <c r="A18" s="15" t="s">
        <v>20</v>
      </c>
      <c r="B18" s="25">
        <v>28</v>
      </c>
      <c r="C18" s="25">
        <v>33.299999999999997</v>
      </c>
      <c r="D18" s="23">
        <v>30.7</v>
      </c>
      <c r="E18" s="25">
        <v>32.5</v>
      </c>
      <c r="F18" s="25">
        <v>34.9</v>
      </c>
      <c r="G18" s="23">
        <v>33.799999999999997</v>
      </c>
    </row>
    <row r="19" spans="1:7" ht="16.5" thickBot="1" x14ac:dyDescent="0.3">
      <c r="A19" s="18" t="s">
        <v>12</v>
      </c>
      <c r="B19" s="25">
        <v>27.1</v>
      </c>
      <c r="C19" s="25">
        <v>29.2</v>
      </c>
      <c r="D19" s="23">
        <v>28.1</v>
      </c>
      <c r="E19" s="25">
        <v>30.7</v>
      </c>
      <c r="F19" s="25">
        <v>32.700000000000003</v>
      </c>
      <c r="G19" s="23">
        <v>31.7</v>
      </c>
    </row>
    <row r="20" spans="1:7" ht="15.75" x14ac:dyDescent="0.25">
      <c r="A20" s="96" t="s">
        <v>22</v>
      </c>
      <c r="B20" s="97"/>
      <c r="C20" s="97"/>
      <c r="D20" s="97"/>
      <c r="E20" s="97"/>
      <c r="F20" s="97"/>
      <c r="G20" s="98"/>
    </row>
    <row r="21" spans="1:7" ht="16.5" thickBot="1" x14ac:dyDescent="0.3">
      <c r="A21" s="6" t="s">
        <v>23</v>
      </c>
      <c r="B21" s="7">
        <v>36.1</v>
      </c>
      <c r="C21" s="7">
        <v>32.9</v>
      </c>
      <c r="D21" s="23">
        <v>34.6</v>
      </c>
      <c r="E21" s="7">
        <v>39.9</v>
      </c>
      <c r="F21" s="7">
        <v>37.1</v>
      </c>
      <c r="G21" s="23">
        <v>38.6</v>
      </c>
    </row>
    <row r="22" spans="1:7" ht="16.5" thickBot="1" x14ac:dyDescent="0.3">
      <c r="A22" s="6" t="s">
        <v>24</v>
      </c>
      <c r="B22" s="7">
        <v>25.5</v>
      </c>
      <c r="C22" s="7">
        <v>23.8</v>
      </c>
      <c r="D22" s="23">
        <v>24.7</v>
      </c>
      <c r="E22" s="7">
        <v>29.4</v>
      </c>
      <c r="F22" s="7">
        <v>30.2</v>
      </c>
      <c r="G22" s="23">
        <v>29.8</v>
      </c>
    </row>
    <row r="23" spans="1:7" ht="16.5" thickBot="1" x14ac:dyDescent="0.3">
      <c r="A23" s="6" t="s">
        <v>25</v>
      </c>
      <c r="B23" s="7">
        <v>18.8</v>
      </c>
      <c r="C23" s="7">
        <v>20.2</v>
      </c>
      <c r="D23" s="23">
        <v>19.399999999999999</v>
      </c>
      <c r="E23" s="7">
        <v>23.2</v>
      </c>
      <c r="F23" s="7">
        <v>23.7</v>
      </c>
      <c r="G23" s="23">
        <v>23.4</v>
      </c>
    </row>
    <row r="24" spans="1:7" ht="16.5" thickBot="1" x14ac:dyDescent="0.3">
      <c r="A24" s="6" t="s">
        <v>26</v>
      </c>
      <c r="B24" s="7">
        <v>21.1</v>
      </c>
      <c r="C24" s="7">
        <v>30.6</v>
      </c>
      <c r="D24" s="23">
        <v>26.2</v>
      </c>
      <c r="E24" s="7">
        <v>23.8</v>
      </c>
      <c r="F24" s="7">
        <v>30.9</v>
      </c>
      <c r="G24" s="23">
        <v>27.6</v>
      </c>
    </row>
    <row r="25" spans="1:7" ht="16.5" thickBot="1" x14ac:dyDescent="0.3">
      <c r="A25" s="6" t="s">
        <v>27</v>
      </c>
      <c r="B25" s="7">
        <v>47.4</v>
      </c>
      <c r="C25" s="7">
        <v>47.8</v>
      </c>
      <c r="D25" s="23">
        <v>47.6</v>
      </c>
      <c r="E25" s="7">
        <v>45.9</v>
      </c>
      <c r="F25" s="7">
        <v>43.5</v>
      </c>
      <c r="G25" s="23">
        <v>44.8</v>
      </c>
    </row>
    <row r="26" spans="1:7" ht="15.75" x14ac:dyDescent="0.25">
      <c r="A26" s="96" t="s">
        <v>28</v>
      </c>
      <c r="B26" s="97"/>
      <c r="C26" s="97"/>
      <c r="D26" s="97"/>
      <c r="E26" s="97"/>
      <c r="F26" s="97"/>
      <c r="G26" s="98"/>
    </row>
    <row r="27" spans="1:7" ht="16.5" thickBot="1" x14ac:dyDescent="0.3">
      <c r="A27" s="6" t="s">
        <v>29</v>
      </c>
      <c r="B27" s="23">
        <v>29.5</v>
      </c>
      <c r="C27" s="23">
        <v>30.7</v>
      </c>
      <c r="D27" s="23">
        <v>30.1</v>
      </c>
      <c r="E27" s="23">
        <v>32.6</v>
      </c>
      <c r="F27" s="23">
        <v>33.299999999999997</v>
      </c>
      <c r="G27" s="23">
        <v>32.9</v>
      </c>
    </row>
    <row r="28" spans="1:7" ht="16.5" thickBot="1" x14ac:dyDescent="0.3">
      <c r="A28" s="6" t="s">
        <v>16</v>
      </c>
      <c r="B28" s="23">
        <v>21.2</v>
      </c>
      <c r="C28" s="23">
        <v>24.8</v>
      </c>
      <c r="D28" s="23">
        <v>22.8</v>
      </c>
      <c r="E28" s="23">
        <v>25</v>
      </c>
      <c r="F28" s="23">
        <v>27.2</v>
      </c>
      <c r="G28" s="23">
        <v>26</v>
      </c>
    </row>
    <row r="29" spans="1:7" ht="16.5" thickBot="1" x14ac:dyDescent="0.3">
      <c r="A29" s="6" t="s">
        <v>30</v>
      </c>
      <c r="B29" s="23">
        <v>18.899999999999999</v>
      </c>
      <c r="C29" s="23">
        <v>29.5</v>
      </c>
      <c r="D29" s="23">
        <v>23.5</v>
      </c>
      <c r="E29" s="23">
        <v>20.7</v>
      </c>
      <c r="F29" s="23">
        <v>29.1</v>
      </c>
      <c r="G29" s="23">
        <v>24.4</v>
      </c>
    </row>
    <row r="30" spans="1:7" ht="16.5" thickBot="1" x14ac:dyDescent="0.3">
      <c r="A30" s="6" t="s">
        <v>31</v>
      </c>
      <c r="B30" s="23">
        <v>15.9</v>
      </c>
      <c r="C30" s="23">
        <v>32.1</v>
      </c>
      <c r="D30" s="23">
        <v>21.7</v>
      </c>
      <c r="E30" s="23">
        <v>22.6</v>
      </c>
      <c r="F30" s="23">
        <v>29.4</v>
      </c>
      <c r="G30" s="23">
        <v>25</v>
      </c>
    </row>
    <row r="31" spans="1:7" ht="16.5" thickBot="1" x14ac:dyDescent="0.3">
      <c r="A31" s="6" t="s">
        <v>32</v>
      </c>
      <c r="B31" s="23">
        <v>22.9</v>
      </c>
      <c r="C31" s="23">
        <v>24.6</v>
      </c>
      <c r="D31" s="23">
        <v>23.3</v>
      </c>
      <c r="E31" s="23">
        <v>15</v>
      </c>
      <c r="F31" s="23">
        <v>21.8</v>
      </c>
      <c r="G31" s="23">
        <v>16.899999999999999</v>
      </c>
    </row>
    <row r="32" spans="1:7" ht="16.5" thickBot="1" x14ac:dyDescent="0.3">
      <c r="A32" s="20" t="s">
        <v>14</v>
      </c>
      <c r="B32" s="29">
        <v>26.6</v>
      </c>
      <c r="C32" s="29">
        <v>29.6</v>
      </c>
      <c r="D32" s="29">
        <v>28.1</v>
      </c>
      <c r="E32" s="29">
        <v>29.8</v>
      </c>
      <c r="F32" s="29">
        <v>31.9</v>
      </c>
      <c r="G32" s="29">
        <v>30.8</v>
      </c>
    </row>
  </sheetData>
  <mergeCells count="7">
    <mergeCell ref="A26:G26"/>
    <mergeCell ref="A2:G2"/>
    <mergeCell ref="B3:D3"/>
    <mergeCell ref="E3:G3"/>
    <mergeCell ref="A5:G5"/>
    <mergeCell ref="A15:G15"/>
    <mergeCell ref="A20:G20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E072-799B-4AA3-BC95-049E43200283}">
  <dimension ref="A1:I27"/>
  <sheetViews>
    <sheetView workbookViewId="0">
      <selection activeCell="C9" sqref="C9"/>
    </sheetView>
  </sheetViews>
  <sheetFormatPr baseColWidth="10" defaultRowHeight="15" x14ac:dyDescent="0.25"/>
  <cols>
    <col min="1" max="1" width="31.7109375" customWidth="1"/>
    <col min="2" max="2" width="14.140625" bestFit="1" customWidth="1"/>
  </cols>
  <sheetData>
    <row r="1" spans="1:9" ht="48" customHeight="1" x14ac:dyDescent="0.25">
      <c r="A1" s="109" t="s">
        <v>76</v>
      </c>
      <c r="B1" s="109"/>
      <c r="C1" s="109"/>
      <c r="D1" s="109"/>
      <c r="E1" s="109"/>
      <c r="F1" s="109"/>
      <c r="G1" s="109"/>
    </row>
    <row r="2" spans="1:9" ht="15.75" thickBot="1" x14ac:dyDescent="0.3"/>
    <row r="3" spans="1:9" ht="15.75" customHeight="1" x14ac:dyDescent="0.25">
      <c r="A3" s="99"/>
      <c r="B3" s="101" t="s">
        <v>40</v>
      </c>
      <c r="C3" s="103" t="s">
        <v>77</v>
      </c>
      <c r="D3" s="101" t="s">
        <v>78</v>
      </c>
      <c r="E3" s="101" t="s">
        <v>79</v>
      </c>
      <c r="F3" s="101" t="s">
        <v>41</v>
      </c>
      <c r="G3" s="101" t="s">
        <v>14</v>
      </c>
      <c r="H3" s="32"/>
      <c r="I3" s="33"/>
    </row>
    <row r="4" spans="1:9" ht="15.75" thickBot="1" x14ac:dyDescent="0.3">
      <c r="A4" s="100"/>
      <c r="B4" s="102"/>
      <c r="C4" s="104"/>
      <c r="D4" s="102"/>
      <c r="E4" s="102"/>
      <c r="F4" s="102"/>
      <c r="G4" s="102"/>
      <c r="H4" s="24"/>
      <c r="I4" s="33"/>
    </row>
    <row r="5" spans="1:9" ht="16.5" thickBot="1" x14ac:dyDescent="0.3">
      <c r="A5" s="105" t="s">
        <v>0</v>
      </c>
      <c r="B5" s="106"/>
      <c r="C5" s="106"/>
      <c r="D5" s="106"/>
      <c r="E5" s="106"/>
      <c r="F5" s="106"/>
      <c r="G5" s="107"/>
      <c r="H5" s="33"/>
      <c r="I5" s="33"/>
    </row>
    <row r="6" spans="1:9" ht="16.5" thickBot="1" x14ac:dyDescent="0.3">
      <c r="A6" s="42" t="s">
        <v>34</v>
      </c>
      <c r="B6" s="23">
        <v>35.700000000000003</v>
      </c>
      <c r="C6" s="23">
        <v>24.1</v>
      </c>
      <c r="D6" s="23">
        <v>19.5</v>
      </c>
      <c r="E6" s="23">
        <v>23.7</v>
      </c>
      <c r="F6" s="23">
        <v>44.8</v>
      </c>
      <c r="G6" s="23">
        <v>27.1</v>
      </c>
      <c r="H6" s="33"/>
      <c r="I6" s="33"/>
    </row>
    <row r="7" spans="1:9" ht="16.5" thickBot="1" x14ac:dyDescent="0.3">
      <c r="A7" s="42" t="s">
        <v>35</v>
      </c>
      <c r="B7" s="23">
        <v>36.1</v>
      </c>
      <c r="C7" s="23">
        <v>28.6</v>
      </c>
      <c r="D7" s="23">
        <v>28.1</v>
      </c>
      <c r="E7" s="23">
        <v>29.1</v>
      </c>
      <c r="F7" s="23">
        <v>35</v>
      </c>
      <c r="G7" s="23">
        <v>30.6</v>
      </c>
      <c r="H7" s="33"/>
      <c r="I7" s="33"/>
    </row>
    <row r="8" spans="1:9" ht="16.5" thickBot="1" x14ac:dyDescent="0.3">
      <c r="A8" s="42" t="s">
        <v>36</v>
      </c>
      <c r="B8" s="23">
        <v>38</v>
      </c>
      <c r="C8" s="23">
        <v>30.8</v>
      </c>
      <c r="D8" s="23">
        <v>21</v>
      </c>
      <c r="E8" s="23">
        <v>25.6</v>
      </c>
      <c r="F8" s="23">
        <v>45.9</v>
      </c>
      <c r="G8" s="23">
        <v>30</v>
      </c>
      <c r="H8" s="33"/>
      <c r="I8" s="33"/>
    </row>
    <row r="9" spans="1:9" ht="16.5" thickBot="1" x14ac:dyDescent="0.3">
      <c r="A9" s="42" t="s">
        <v>37</v>
      </c>
      <c r="B9" s="23">
        <v>37</v>
      </c>
      <c r="C9" s="23">
        <v>27.5</v>
      </c>
      <c r="D9" s="23">
        <v>24.9</v>
      </c>
      <c r="E9" s="23">
        <v>17.399999999999999</v>
      </c>
      <c r="F9" s="23">
        <v>39.9</v>
      </c>
      <c r="G9" s="23">
        <v>25.5</v>
      </c>
      <c r="H9" s="33"/>
      <c r="I9" s="33"/>
    </row>
    <row r="10" spans="1:9" ht="16.5" thickBot="1" x14ac:dyDescent="0.3">
      <c r="A10" s="42" t="s">
        <v>38</v>
      </c>
      <c r="B10" s="23">
        <v>48.3</v>
      </c>
      <c r="C10" s="23">
        <v>31.8</v>
      </c>
      <c r="D10" s="23">
        <v>26.5</v>
      </c>
      <c r="E10" s="23">
        <v>37.9</v>
      </c>
      <c r="F10" s="23">
        <v>53.6</v>
      </c>
      <c r="G10" s="23">
        <v>38.6</v>
      </c>
      <c r="H10" s="33"/>
      <c r="I10" s="33"/>
    </row>
    <row r="11" spans="1:9" ht="16.5" thickBot="1" x14ac:dyDescent="0.3">
      <c r="A11" s="42" t="s">
        <v>6</v>
      </c>
      <c r="B11" s="23">
        <v>74</v>
      </c>
      <c r="C11" s="23">
        <v>64.599999999999994</v>
      </c>
      <c r="D11" s="23">
        <v>45.6</v>
      </c>
      <c r="E11" s="23">
        <v>68.2</v>
      </c>
      <c r="F11" s="23">
        <v>57.5</v>
      </c>
      <c r="G11" s="23">
        <v>67</v>
      </c>
      <c r="H11" s="33"/>
      <c r="I11" s="33"/>
    </row>
    <row r="12" spans="1:9" ht="16.5" thickBot="1" x14ac:dyDescent="0.3">
      <c r="A12" s="42" t="s">
        <v>7</v>
      </c>
      <c r="B12" s="23">
        <v>20.6</v>
      </c>
      <c r="C12" s="23">
        <v>18.7</v>
      </c>
      <c r="D12" s="23">
        <v>9.5</v>
      </c>
      <c r="E12" s="23">
        <v>30</v>
      </c>
      <c r="F12" s="23">
        <v>51.7</v>
      </c>
      <c r="G12" s="23">
        <v>24.7</v>
      </c>
      <c r="H12" s="33"/>
      <c r="I12" s="33"/>
    </row>
    <row r="13" spans="1:9" ht="16.5" thickBot="1" x14ac:dyDescent="0.3">
      <c r="A13" s="42" t="s">
        <v>8</v>
      </c>
      <c r="B13" s="23">
        <v>20.6</v>
      </c>
      <c r="C13" s="23">
        <v>20.8</v>
      </c>
      <c r="D13" s="23">
        <v>32.700000000000003</v>
      </c>
      <c r="E13" s="23">
        <v>26.9</v>
      </c>
      <c r="F13" s="23">
        <v>49.8</v>
      </c>
      <c r="G13" s="23">
        <v>26.5</v>
      </c>
      <c r="H13" s="33"/>
      <c r="I13" s="33"/>
    </row>
    <row r="14" spans="1:9" ht="16.5" thickBot="1" x14ac:dyDescent="0.3">
      <c r="A14" s="42" t="s">
        <v>39</v>
      </c>
      <c r="B14" s="23">
        <v>27.9</v>
      </c>
      <c r="C14" s="23">
        <v>23.6</v>
      </c>
      <c r="D14" s="23">
        <v>20.3</v>
      </c>
      <c r="E14" s="23">
        <v>19.5</v>
      </c>
      <c r="F14" s="23">
        <v>46.6</v>
      </c>
      <c r="G14" s="23">
        <v>23</v>
      </c>
      <c r="H14" s="33"/>
      <c r="I14" s="33"/>
    </row>
    <row r="15" spans="1:9" ht="16.5" thickBot="1" x14ac:dyDescent="0.3">
      <c r="A15" s="105" t="s">
        <v>10</v>
      </c>
      <c r="B15" s="106"/>
      <c r="C15" s="106"/>
      <c r="D15" s="106"/>
      <c r="E15" s="106"/>
      <c r="F15" s="106"/>
      <c r="G15" s="107"/>
      <c r="H15" s="33"/>
      <c r="I15" s="33"/>
    </row>
    <row r="16" spans="1:9" ht="16.5" thickBot="1" x14ac:dyDescent="0.3">
      <c r="A16" s="42" t="s">
        <v>11</v>
      </c>
      <c r="B16" s="23">
        <v>33.799999999999997</v>
      </c>
      <c r="C16" s="23">
        <v>28.3</v>
      </c>
      <c r="D16" s="23">
        <v>23.3</v>
      </c>
      <c r="E16" s="23">
        <v>24.8</v>
      </c>
      <c r="F16" s="23">
        <v>46.9</v>
      </c>
      <c r="G16" s="23">
        <v>28</v>
      </c>
      <c r="H16" s="33"/>
      <c r="I16" s="33"/>
    </row>
    <row r="17" spans="1:9" ht="16.5" thickBot="1" x14ac:dyDescent="0.3">
      <c r="A17" s="42" t="s">
        <v>80</v>
      </c>
      <c r="B17" s="23">
        <v>27.9</v>
      </c>
      <c r="C17" s="23">
        <v>23.6</v>
      </c>
      <c r="D17" s="23">
        <v>20.3</v>
      </c>
      <c r="E17" s="23">
        <v>19.5</v>
      </c>
      <c r="F17" s="23">
        <v>46.6</v>
      </c>
      <c r="G17" s="23">
        <v>23</v>
      </c>
      <c r="H17" s="33"/>
      <c r="I17" s="33"/>
    </row>
    <row r="18" spans="1:9" ht="16.5" thickBot="1" x14ac:dyDescent="0.3">
      <c r="A18" s="42" t="s">
        <v>81</v>
      </c>
      <c r="B18" s="23">
        <v>40</v>
      </c>
      <c r="C18" s="23">
        <v>32.9</v>
      </c>
      <c r="D18" s="23">
        <v>26.7</v>
      </c>
      <c r="E18" s="23">
        <v>31.6</v>
      </c>
      <c r="F18" s="23">
        <v>47.3</v>
      </c>
      <c r="G18" s="23">
        <v>33.799999999999997</v>
      </c>
      <c r="H18" s="33"/>
      <c r="I18" s="33"/>
    </row>
    <row r="19" spans="1:9" ht="16.5" thickBot="1" x14ac:dyDescent="0.3">
      <c r="A19" s="42" t="s">
        <v>12</v>
      </c>
      <c r="B19" s="23">
        <v>39.9</v>
      </c>
      <c r="C19" s="23">
        <v>30.1</v>
      </c>
      <c r="D19" s="23">
        <v>23.5</v>
      </c>
      <c r="E19" s="23">
        <v>28.6</v>
      </c>
      <c r="F19" s="23">
        <v>44.2</v>
      </c>
      <c r="G19" s="23">
        <v>31.7</v>
      </c>
      <c r="H19" s="33"/>
      <c r="I19" s="33"/>
    </row>
    <row r="20" spans="1:9" ht="16.5" thickBot="1" x14ac:dyDescent="0.3">
      <c r="A20" s="105" t="s">
        <v>82</v>
      </c>
      <c r="B20" s="106"/>
      <c r="C20" s="106"/>
      <c r="D20" s="106"/>
      <c r="E20" s="106"/>
      <c r="F20" s="106"/>
      <c r="G20" s="107"/>
      <c r="H20" s="33"/>
      <c r="I20" s="33"/>
    </row>
    <row r="21" spans="1:9" ht="16.5" thickBot="1" x14ac:dyDescent="0.3">
      <c r="A21" s="42" t="s">
        <v>29</v>
      </c>
      <c r="B21" s="23">
        <v>38.6</v>
      </c>
      <c r="C21" s="23">
        <v>29.6</v>
      </c>
      <c r="D21" s="23">
        <v>23.5</v>
      </c>
      <c r="E21" s="23">
        <v>28.1</v>
      </c>
      <c r="F21" s="23">
        <v>45.8</v>
      </c>
      <c r="G21" s="23">
        <v>31.1</v>
      </c>
      <c r="H21" s="33"/>
      <c r="I21" s="33"/>
    </row>
    <row r="22" spans="1:9" ht="16.5" thickBot="1" x14ac:dyDescent="0.3">
      <c r="A22" s="42" t="s">
        <v>83</v>
      </c>
      <c r="B22" s="23">
        <v>40.799999999999997</v>
      </c>
      <c r="C22" s="23">
        <v>29.6</v>
      </c>
      <c r="D22" s="23">
        <v>20.3</v>
      </c>
      <c r="E22" s="23">
        <v>26.4</v>
      </c>
      <c r="F22" s="23">
        <v>41.6</v>
      </c>
      <c r="G22" s="23">
        <v>30.5</v>
      </c>
      <c r="H22" s="33"/>
      <c r="I22" s="33"/>
    </row>
    <row r="23" spans="1:9" ht="16.5" thickBot="1" x14ac:dyDescent="0.3">
      <c r="A23" s="42" t="s">
        <v>30</v>
      </c>
      <c r="B23" s="23">
        <v>39.4</v>
      </c>
      <c r="C23" s="23">
        <v>35.700000000000003</v>
      </c>
      <c r="D23" s="23">
        <v>23</v>
      </c>
      <c r="E23" s="23">
        <v>28</v>
      </c>
      <c r="F23" s="23">
        <v>37.200000000000003</v>
      </c>
      <c r="G23" s="23">
        <v>31.4</v>
      </c>
      <c r="H23" s="33"/>
      <c r="I23" s="33"/>
    </row>
    <row r="24" spans="1:9" ht="16.5" thickBot="1" x14ac:dyDescent="0.3">
      <c r="A24" s="42" t="s">
        <v>31</v>
      </c>
      <c r="B24" s="23">
        <v>36.6</v>
      </c>
      <c r="C24" s="23">
        <v>29.8</v>
      </c>
      <c r="D24" s="23">
        <v>26.4</v>
      </c>
      <c r="E24" s="23">
        <v>25.8</v>
      </c>
      <c r="F24" s="23">
        <v>42.3</v>
      </c>
      <c r="G24" s="23">
        <v>29.4</v>
      </c>
      <c r="H24" s="33"/>
      <c r="I24" s="33"/>
    </row>
    <row r="25" spans="1:9" ht="16.5" thickBot="1" x14ac:dyDescent="0.3">
      <c r="A25" s="42" t="s">
        <v>32</v>
      </c>
      <c r="B25" s="23">
        <v>24.6</v>
      </c>
      <c r="C25" s="23">
        <v>17</v>
      </c>
      <c r="D25" s="23">
        <v>24.3</v>
      </c>
      <c r="E25" s="23">
        <v>18.8</v>
      </c>
      <c r="F25" s="23">
        <v>36.200000000000003</v>
      </c>
      <c r="G25" s="23">
        <v>20.3</v>
      </c>
      <c r="H25" s="33"/>
      <c r="I25" s="33"/>
    </row>
    <row r="26" spans="1:9" ht="16.5" thickBot="1" x14ac:dyDescent="0.3">
      <c r="A26" s="42" t="s">
        <v>84</v>
      </c>
      <c r="B26" s="23">
        <v>38.6</v>
      </c>
      <c r="C26" s="23">
        <v>29.8</v>
      </c>
      <c r="D26" s="23">
        <v>26</v>
      </c>
      <c r="E26" s="23">
        <v>27.6</v>
      </c>
      <c r="F26" s="23">
        <v>44.8</v>
      </c>
      <c r="G26" s="23">
        <v>30.8</v>
      </c>
      <c r="H26" s="33"/>
      <c r="I26" s="33"/>
    </row>
    <row r="27" spans="1:9" ht="15.75" x14ac:dyDescent="0.25">
      <c r="A27" s="108" t="s">
        <v>85</v>
      </c>
    </row>
  </sheetData>
  <mergeCells count="11">
    <mergeCell ref="E3:E4"/>
    <mergeCell ref="F3:F4"/>
    <mergeCell ref="G3:G4"/>
    <mergeCell ref="A5:G5"/>
    <mergeCell ref="A15:G15"/>
    <mergeCell ref="A3:A4"/>
    <mergeCell ref="B3:B4"/>
    <mergeCell ref="C3:C4"/>
    <mergeCell ref="D3:D4"/>
    <mergeCell ref="A20:G20"/>
    <mergeCell ref="A1:G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F277-72B3-4A1F-A87F-31CEDAC43992}">
  <dimension ref="A1:N26"/>
  <sheetViews>
    <sheetView workbookViewId="0">
      <selection activeCell="K9" sqref="K9"/>
    </sheetView>
  </sheetViews>
  <sheetFormatPr baseColWidth="10" defaultRowHeight="15" x14ac:dyDescent="0.25"/>
  <cols>
    <col min="1" max="1" width="16.42578125" customWidth="1"/>
    <col min="2" max="2" width="10.140625" bestFit="1" customWidth="1"/>
    <col min="4" max="4" width="18.28515625" customWidth="1"/>
    <col min="5" max="5" width="5.28515625" bestFit="1" customWidth="1"/>
    <col min="6" max="6" width="16.7109375" bestFit="1" customWidth="1"/>
  </cols>
  <sheetData>
    <row r="1" spans="1:14" ht="15.75" x14ac:dyDescent="0.25">
      <c r="A1" s="68" t="s">
        <v>86</v>
      </c>
      <c r="B1" s="68"/>
      <c r="C1" s="68"/>
      <c r="D1" s="68"/>
      <c r="E1" s="68"/>
      <c r="F1" s="68"/>
      <c r="G1" s="68"/>
    </row>
    <row r="2" spans="1:14" ht="16.5" thickBot="1" x14ac:dyDescent="0.3">
      <c r="A2" s="4"/>
    </row>
    <row r="3" spans="1:14" ht="50.25" thickBot="1" x14ac:dyDescent="0.3">
      <c r="A3" s="30"/>
      <c r="B3" s="31" t="s">
        <v>87</v>
      </c>
      <c r="C3" s="31" t="s">
        <v>88</v>
      </c>
      <c r="D3" s="31" t="s">
        <v>89</v>
      </c>
      <c r="E3" s="31" t="s">
        <v>90</v>
      </c>
      <c r="F3" s="31" t="s">
        <v>91</v>
      </c>
      <c r="G3" s="31" t="s">
        <v>92</v>
      </c>
      <c r="H3" s="31" t="s">
        <v>93</v>
      </c>
      <c r="I3" s="31" t="s">
        <v>94</v>
      </c>
      <c r="J3" s="31" t="s">
        <v>95</v>
      </c>
      <c r="K3" s="31" t="s">
        <v>96</v>
      </c>
      <c r="L3" s="31" t="s">
        <v>33</v>
      </c>
      <c r="M3" s="31" t="s">
        <v>97</v>
      </c>
      <c r="N3" s="31" t="s">
        <v>44</v>
      </c>
    </row>
    <row r="4" spans="1:14" ht="17.25" thickBot="1" x14ac:dyDescent="0.3">
      <c r="A4" s="112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ht="17.25" thickBot="1" x14ac:dyDescent="0.3">
      <c r="A5" s="114" t="s">
        <v>1</v>
      </c>
      <c r="B5" s="115">
        <v>18.5</v>
      </c>
      <c r="C5" s="115">
        <v>0.9</v>
      </c>
      <c r="D5" s="115">
        <v>3</v>
      </c>
      <c r="E5" s="115">
        <v>2.7</v>
      </c>
      <c r="F5" s="115">
        <v>0.3</v>
      </c>
      <c r="G5" s="115">
        <v>0.2</v>
      </c>
      <c r="H5" s="115">
        <v>0.6</v>
      </c>
      <c r="I5" s="115">
        <v>0.1</v>
      </c>
      <c r="J5" s="115">
        <v>0.3</v>
      </c>
      <c r="K5" s="115">
        <v>0.6</v>
      </c>
      <c r="L5" s="115">
        <v>1.7</v>
      </c>
      <c r="M5" s="115">
        <v>1</v>
      </c>
      <c r="N5" s="115">
        <v>1</v>
      </c>
    </row>
    <row r="6" spans="1:14" ht="17.25" thickBot="1" x14ac:dyDescent="0.3">
      <c r="A6" s="114" t="s">
        <v>2</v>
      </c>
      <c r="B6" s="115">
        <v>19</v>
      </c>
      <c r="C6" s="115">
        <v>0.8</v>
      </c>
      <c r="D6" s="115">
        <v>2.5</v>
      </c>
      <c r="E6" s="115">
        <v>3.8</v>
      </c>
      <c r="F6" s="115">
        <v>0.3</v>
      </c>
      <c r="G6" s="115">
        <v>0.3</v>
      </c>
      <c r="H6" s="115">
        <v>0.1</v>
      </c>
      <c r="I6" s="115">
        <v>0.1</v>
      </c>
      <c r="J6" s="115">
        <v>1</v>
      </c>
      <c r="K6" s="115">
        <v>0.1</v>
      </c>
      <c r="L6" s="115">
        <v>1.9</v>
      </c>
      <c r="M6" s="115">
        <v>1</v>
      </c>
      <c r="N6" s="115">
        <v>0.4</v>
      </c>
    </row>
    <row r="7" spans="1:14" ht="17.25" thickBot="1" x14ac:dyDescent="0.3">
      <c r="A7" s="114" t="s">
        <v>3</v>
      </c>
      <c r="B7" s="115">
        <v>23.3</v>
      </c>
      <c r="C7" s="115">
        <v>0.2</v>
      </c>
      <c r="D7" s="115">
        <v>2.4</v>
      </c>
      <c r="E7" s="115">
        <v>1.8</v>
      </c>
      <c r="F7" s="115">
        <v>0.3</v>
      </c>
      <c r="G7" s="115">
        <v>0.2</v>
      </c>
      <c r="H7" s="115">
        <v>0.2</v>
      </c>
      <c r="I7" s="115">
        <v>0.4</v>
      </c>
      <c r="J7" s="115">
        <v>0.4</v>
      </c>
      <c r="K7" s="115">
        <v>0.7</v>
      </c>
      <c r="L7" s="115">
        <v>0.8</v>
      </c>
      <c r="M7" s="115">
        <v>1.3</v>
      </c>
      <c r="N7" s="115">
        <v>0.7</v>
      </c>
    </row>
    <row r="8" spans="1:14" ht="17.25" thickBot="1" x14ac:dyDescent="0.3">
      <c r="A8" s="114" t="s">
        <v>4</v>
      </c>
      <c r="B8" s="115">
        <v>15.6</v>
      </c>
      <c r="C8" s="115">
        <v>0.9</v>
      </c>
      <c r="D8" s="115">
        <v>1.7</v>
      </c>
      <c r="E8" s="115">
        <v>4</v>
      </c>
      <c r="F8" s="115">
        <v>0.2</v>
      </c>
      <c r="G8" s="115">
        <v>0.1</v>
      </c>
      <c r="H8" s="115">
        <v>0.1</v>
      </c>
      <c r="I8" s="115">
        <v>0.1</v>
      </c>
      <c r="J8" s="115">
        <v>0.3</v>
      </c>
      <c r="K8" s="115">
        <v>0.4</v>
      </c>
      <c r="L8" s="115">
        <v>2.2999999999999998</v>
      </c>
      <c r="M8" s="115">
        <v>1.1000000000000001</v>
      </c>
      <c r="N8" s="115">
        <v>0.8</v>
      </c>
    </row>
    <row r="9" spans="1:14" ht="17.25" thickBot="1" x14ac:dyDescent="0.3">
      <c r="A9" s="114" t="s">
        <v>5</v>
      </c>
      <c r="B9" s="115">
        <v>24.1</v>
      </c>
      <c r="C9" s="115">
        <v>2.1</v>
      </c>
      <c r="D9" s="115">
        <v>3.1</v>
      </c>
      <c r="E9" s="115">
        <v>4.2</v>
      </c>
      <c r="F9" s="115">
        <v>0.6</v>
      </c>
      <c r="G9" s="115">
        <v>0.4</v>
      </c>
      <c r="H9" s="115">
        <v>0.2</v>
      </c>
      <c r="I9" s="115">
        <v>0.2</v>
      </c>
      <c r="J9" s="115">
        <v>0.8</v>
      </c>
      <c r="K9" s="115">
        <v>0.9</v>
      </c>
      <c r="L9" s="115">
        <v>3.8</v>
      </c>
      <c r="M9" s="115">
        <v>3.5</v>
      </c>
      <c r="N9" s="115">
        <v>0.5</v>
      </c>
    </row>
    <row r="10" spans="1:14" ht="17.25" thickBot="1" x14ac:dyDescent="0.3">
      <c r="A10" s="114" t="s">
        <v>6</v>
      </c>
      <c r="B10" s="115">
        <v>58.4</v>
      </c>
      <c r="C10" s="115">
        <v>0.7</v>
      </c>
      <c r="D10" s="115">
        <v>23.5</v>
      </c>
      <c r="E10" s="115">
        <v>25.7</v>
      </c>
      <c r="F10" s="115">
        <v>0.1</v>
      </c>
      <c r="G10" s="115">
        <v>0</v>
      </c>
      <c r="H10" s="115">
        <v>0.5</v>
      </c>
      <c r="I10" s="115">
        <v>0.6</v>
      </c>
      <c r="J10" s="115">
        <v>1.8</v>
      </c>
      <c r="K10" s="115">
        <v>1.1000000000000001</v>
      </c>
      <c r="L10" s="115">
        <v>16.7</v>
      </c>
      <c r="M10" s="115">
        <v>17</v>
      </c>
      <c r="N10" s="115">
        <v>0</v>
      </c>
    </row>
    <row r="11" spans="1:14" ht="17.25" thickBot="1" x14ac:dyDescent="0.3">
      <c r="A11" s="114" t="s">
        <v>7</v>
      </c>
      <c r="B11" s="115">
        <v>19</v>
      </c>
      <c r="C11" s="115">
        <v>1</v>
      </c>
      <c r="D11" s="115">
        <v>2.6</v>
      </c>
      <c r="E11" s="115">
        <v>1</v>
      </c>
      <c r="F11" s="115">
        <v>0.2</v>
      </c>
      <c r="G11" s="115">
        <v>0.1</v>
      </c>
      <c r="H11" s="115">
        <v>0.3</v>
      </c>
      <c r="I11" s="115">
        <v>0</v>
      </c>
      <c r="J11" s="115">
        <v>0.1</v>
      </c>
      <c r="K11" s="115">
        <v>0.9</v>
      </c>
      <c r="L11" s="115">
        <v>2.6</v>
      </c>
      <c r="M11" s="115">
        <v>0.7</v>
      </c>
      <c r="N11" s="115">
        <v>0.3</v>
      </c>
    </row>
    <row r="12" spans="1:14" ht="17.25" thickBot="1" x14ac:dyDescent="0.3">
      <c r="A12" s="114" t="s">
        <v>8</v>
      </c>
      <c r="B12" s="115">
        <v>18.600000000000001</v>
      </c>
      <c r="C12" s="115">
        <v>0.6</v>
      </c>
      <c r="D12" s="115">
        <v>2.9</v>
      </c>
      <c r="E12" s="115">
        <v>4.9000000000000004</v>
      </c>
      <c r="F12" s="115">
        <v>0.9</v>
      </c>
      <c r="G12" s="115">
        <v>1</v>
      </c>
      <c r="H12" s="115">
        <v>0.6</v>
      </c>
      <c r="I12" s="115">
        <v>0.2</v>
      </c>
      <c r="J12" s="115">
        <v>0</v>
      </c>
      <c r="K12" s="115">
        <v>0.5</v>
      </c>
      <c r="L12" s="115">
        <v>3.1</v>
      </c>
      <c r="M12" s="115">
        <v>2.1</v>
      </c>
      <c r="N12" s="115">
        <v>0.1</v>
      </c>
    </row>
    <row r="13" spans="1:14" ht="17.25" thickBot="1" x14ac:dyDescent="0.3">
      <c r="A13" s="114" t="s">
        <v>9</v>
      </c>
      <c r="B13" s="115">
        <v>9.9</v>
      </c>
      <c r="C13" s="115">
        <v>0.2</v>
      </c>
      <c r="D13" s="115">
        <v>1.4</v>
      </c>
      <c r="E13" s="115">
        <v>1.9</v>
      </c>
      <c r="F13" s="115">
        <v>0.4</v>
      </c>
      <c r="G13" s="115">
        <v>0.3</v>
      </c>
      <c r="H13" s="115">
        <v>0.4</v>
      </c>
      <c r="I13" s="115">
        <v>0.7</v>
      </c>
      <c r="J13" s="115">
        <v>0.5</v>
      </c>
      <c r="K13" s="115">
        <v>1.4</v>
      </c>
      <c r="L13" s="115">
        <v>1.9</v>
      </c>
      <c r="M13" s="115">
        <v>1.5</v>
      </c>
      <c r="N13" s="115">
        <v>2.9</v>
      </c>
    </row>
    <row r="14" spans="1:14" ht="17.25" thickBot="1" x14ac:dyDescent="0.3">
      <c r="A14" s="112" t="s">
        <v>10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ht="17.25" thickBot="1" x14ac:dyDescent="0.3">
      <c r="A15" s="114" t="s">
        <v>11</v>
      </c>
      <c r="B15" s="115">
        <v>16.399999999999999</v>
      </c>
      <c r="C15" s="115">
        <v>0.3</v>
      </c>
      <c r="D15" s="115">
        <v>2.2999999999999998</v>
      </c>
      <c r="E15" s="115">
        <v>3</v>
      </c>
      <c r="F15" s="115">
        <v>0.4</v>
      </c>
      <c r="G15" s="115">
        <v>0.3</v>
      </c>
      <c r="H15" s="115">
        <v>0.4</v>
      </c>
      <c r="I15" s="115">
        <v>0.5</v>
      </c>
      <c r="J15" s="115">
        <v>0.6</v>
      </c>
      <c r="K15" s="115">
        <v>1.2</v>
      </c>
      <c r="L15" s="115">
        <v>2.2999999999999998</v>
      </c>
      <c r="M15" s="115">
        <v>2</v>
      </c>
      <c r="N15" s="115">
        <v>1.9</v>
      </c>
    </row>
    <row r="16" spans="1:14" ht="17.25" thickBot="1" x14ac:dyDescent="0.3">
      <c r="A16" s="114" t="s">
        <v>80</v>
      </c>
      <c r="B16" s="115">
        <v>23.8</v>
      </c>
      <c r="C16" s="115">
        <v>0.5</v>
      </c>
      <c r="D16" s="115">
        <v>3.2</v>
      </c>
      <c r="E16" s="115">
        <v>4.2</v>
      </c>
      <c r="F16" s="115">
        <v>0.5</v>
      </c>
      <c r="G16" s="115">
        <v>0.3</v>
      </c>
      <c r="H16" s="115">
        <v>0.4</v>
      </c>
      <c r="I16" s="115">
        <v>0.3</v>
      </c>
      <c r="J16" s="115">
        <v>0.6</v>
      </c>
      <c r="K16" s="115">
        <v>1</v>
      </c>
      <c r="L16" s="115">
        <v>2.8</v>
      </c>
      <c r="M16" s="115">
        <v>2.6</v>
      </c>
      <c r="N16" s="115">
        <v>0.8</v>
      </c>
    </row>
    <row r="17" spans="1:14" ht="17.25" thickBot="1" x14ac:dyDescent="0.3">
      <c r="A17" s="114" t="s">
        <v>81</v>
      </c>
      <c r="B17" s="115">
        <v>21.8</v>
      </c>
      <c r="C17" s="115">
        <v>1</v>
      </c>
      <c r="D17" s="115">
        <v>3.7</v>
      </c>
      <c r="E17" s="115">
        <v>4.4000000000000004</v>
      </c>
      <c r="F17" s="115">
        <v>0.3</v>
      </c>
      <c r="G17" s="115">
        <v>0.2</v>
      </c>
      <c r="H17" s="115">
        <v>0.2</v>
      </c>
      <c r="I17" s="115">
        <v>0.2</v>
      </c>
      <c r="J17" s="115">
        <v>0.6</v>
      </c>
      <c r="K17" s="115">
        <v>0.5</v>
      </c>
      <c r="L17" s="115">
        <v>2.8</v>
      </c>
      <c r="M17" s="115">
        <v>2.2999999999999998</v>
      </c>
      <c r="N17" s="115">
        <v>0.6</v>
      </c>
    </row>
    <row r="18" spans="1:14" ht="17.25" thickBot="1" x14ac:dyDescent="0.3">
      <c r="A18" s="114" t="s">
        <v>12</v>
      </c>
      <c r="B18" s="115">
        <v>9.9</v>
      </c>
      <c r="C18" s="115">
        <v>0.2</v>
      </c>
      <c r="D18" s="115">
        <v>1.4</v>
      </c>
      <c r="E18" s="115">
        <v>1.9</v>
      </c>
      <c r="F18" s="115">
        <v>0.4</v>
      </c>
      <c r="G18" s="115">
        <v>0.3</v>
      </c>
      <c r="H18" s="115">
        <v>0.4</v>
      </c>
      <c r="I18" s="115">
        <v>0.7</v>
      </c>
      <c r="J18" s="115">
        <v>0.5</v>
      </c>
      <c r="K18" s="115">
        <v>1.4</v>
      </c>
      <c r="L18" s="115">
        <v>1.9</v>
      </c>
      <c r="M18" s="115">
        <v>1.5</v>
      </c>
      <c r="N18" s="115">
        <v>2.9</v>
      </c>
    </row>
    <row r="19" spans="1:14" ht="17.25" thickBot="1" x14ac:dyDescent="0.3">
      <c r="A19" s="112" t="s">
        <v>98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1:14" ht="17.25" thickBot="1" x14ac:dyDescent="0.3">
      <c r="A20" s="114" t="s">
        <v>40</v>
      </c>
      <c r="B20" s="115">
        <v>28.6</v>
      </c>
      <c r="C20" s="115">
        <v>2</v>
      </c>
      <c r="D20" s="115">
        <v>0.2</v>
      </c>
      <c r="E20" s="115">
        <v>6.4</v>
      </c>
      <c r="F20" s="115">
        <v>0.7</v>
      </c>
      <c r="G20" s="115">
        <v>0.3</v>
      </c>
      <c r="H20" s="115">
        <v>0.2</v>
      </c>
      <c r="I20" s="115">
        <v>0.1</v>
      </c>
      <c r="J20" s="115">
        <v>0.2</v>
      </c>
      <c r="K20" s="115">
        <v>0</v>
      </c>
      <c r="L20" s="115">
        <v>1.7</v>
      </c>
      <c r="M20" s="115">
        <v>1.1000000000000001</v>
      </c>
      <c r="N20" s="115">
        <v>0.9</v>
      </c>
    </row>
    <row r="21" spans="1:14" ht="17.25" thickBot="1" x14ac:dyDescent="0.3">
      <c r="A21" s="114" t="s">
        <v>24</v>
      </c>
      <c r="B21" s="115">
        <v>23.8</v>
      </c>
      <c r="C21" s="115">
        <v>0.6</v>
      </c>
      <c r="D21" s="115">
        <v>0.2</v>
      </c>
      <c r="E21" s="115">
        <v>4.5999999999999996</v>
      </c>
      <c r="F21" s="115">
        <v>0.2</v>
      </c>
      <c r="G21" s="115">
        <v>0.1</v>
      </c>
      <c r="H21" s="115">
        <v>0.2</v>
      </c>
      <c r="I21" s="115">
        <v>0</v>
      </c>
      <c r="J21" s="115">
        <v>0.4</v>
      </c>
      <c r="K21" s="115">
        <v>0</v>
      </c>
      <c r="L21" s="115">
        <v>1</v>
      </c>
      <c r="M21" s="115">
        <v>1.4</v>
      </c>
      <c r="N21" s="115">
        <v>0.6</v>
      </c>
    </row>
    <row r="22" spans="1:14" ht="17.25" thickBot="1" x14ac:dyDescent="0.3">
      <c r="A22" s="114" t="s">
        <v>25</v>
      </c>
      <c r="B22" s="115">
        <v>16.3</v>
      </c>
      <c r="C22" s="115">
        <v>0.6</v>
      </c>
      <c r="D22" s="115">
        <v>0.2</v>
      </c>
      <c r="E22" s="115">
        <v>2.5</v>
      </c>
      <c r="F22" s="115">
        <v>0.2</v>
      </c>
      <c r="G22" s="115">
        <v>0.1</v>
      </c>
      <c r="H22" s="115">
        <v>0.1</v>
      </c>
      <c r="I22" s="115">
        <v>0.1</v>
      </c>
      <c r="J22" s="115">
        <v>0.9</v>
      </c>
      <c r="K22" s="115">
        <v>0</v>
      </c>
      <c r="L22" s="115">
        <v>2.2999999999999998</v>
      </c>
      <c r="M22" s="115">
        <v>1.6</v>
      </c>
      <c r="N22" s="115">
        <v>0.4</v>
      </c>
    </row>
    <row r="23" spans="1:14" ht="17.25" thickBot="1" x14ac:dyDescent="0.3">
      <c r="A23" s="114" t="s">
        <v>26</v>
      </c>
      <c r="B23" s="115">
        <v>16.899999999999999</v>
      </c>
      <c r="C23" s="115">
        <v>0.6</v>
      </c>
      <c r="D23" s="115">
        <v>4.8</v>
      </c>
      <c r="E23" s="115">
        <v>3.1</v>
      </c>
      <c r="F23" s="115">
        <v>0.2</v>
      </c>
      <c r="G23" s="115">
        <v>0.2</v>
      </c>
      <c r="H23" s="115">
        <v>0.1</v>
      </c>
      <c r="I23" s="115">
        <v>0.5</v>
      </c>
      <c r="J23" s="115">
        <v>0.7</v>
      </c>
      <c r="K23" s="115">
        <v>0.6</v>
      </c>
      <c r="L23" s="115">
        <v>4.3</v>
      </c>
      <c r="M23" s="115">
        <v>3.3</v>
      </c>
      <c r="N23" s="115">
        <v>1</v>
      </c>
    </row>
    <row r="24" spans="1:14" ht="17.25" thickBot="1" x14ac:dyDescent="0.3">
      <c r="A24" s="114" t="s">
        <v>41</v>
      </c>
      <c r="B24" s="115">
        <v>16.399999999999999</v>
      </c>
      <c r="C24" s="115">
        <v>0.5</v>
      </c>
      <c r="D24" s="115">
        <v>19.600000000000001</v>
      </c>
      <c r="E24" s="115">
        <v>4.3</v>
      </c>
      <c r="F24" s="115">
        <v>0.6</v>
      </c>
      <c r="G24" s="115">
        <v>0.6</v>
      </c>
      <c r="H24" s="115">
        <v>2.7</v>
      </c>
      <c r="I24" s="115">
        <v>0.1</v>
      </c>
      <c r="J24" s="115">
        <v>0.7</v>
      </c>
      <c r="K24" s="115">
        <v>7.4</v>
      </c>
      <c r="L24" s="115">
        <v>0.8</v>
      </c>
      <c r="M24" s="115">
        <v>1.8</v>
      </c>
      <c r="N24" s="115">
        <v>2</v>
      </c>
    </row>
    <row r="25" spans="1:14" ht="17.25" thickBot="1" x14ac:dyDescent="0.3">
      <c r="A25" s="117" t="s">
        <v>14</v>
      </c>
      <c r="B25" s="118">
        <v>20.6</v>
      </c>
      <c r="C25" s="118">
        <v>0.8</v>
      </c>
      <c r="D25" s="118">
        <v>3.3</v>
      </c>
      <c r="E25" s="118">
        <v>4.0999999999999996</v>
      </c>
      <c r="F25" s="118">
        <v>0.3</v>
      </c>
      <c r="G25" s="118">
        <v>0.2</v>
      </c>
      <c r="H25" s="118">
        <v>0.3</v>
      </c>
      <c r="I25" s="118">
        <v>0.3</v>
      </c>
      <c r="J25" s="118">
        <v>0.6</v>
      </c>
      <c r="K25" s="118">
        <v>0.7</v>
      </c>
      <c r="L25" s="118">
        <v>2.7</v>
      </c>
      <c r="M25" s="118">
        <v>2.2000000000000002</v>
      </c>
      <c r="N25" s="118">
        <v>0.9</v>
      </c>
    </row>
    <row r="26" spans="1:14" ht="16.5" x14ac:dyDescent="0.25">
      <c r="A26" s="119" t="s">
        <v>85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</row>
  </sheetData>
  <mergeCells count="4">
    <mergeCell ref="A1:G1"/>
    <mergeCell ref="A4:N4"/>
    <mergeCell ref="A14:N14"/>
    <mergeCell ref="A19:N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3680-8B41-490B-893B-4361ECC8DAFF}">
  <dimension ref="A1:F30"/>
  <sheetViews>
    <sheetView workbookViewId="0">
      <selection activeCell="E4" sqref="E4"/>
    </sheetView>
  </sheetViews>
  <sheetFormatPr baseColWidth="10" defaultRowHeight="15" x14ac:dyDescent="0.25"/>
  <cols>
    <col min="1" max="1" width="20.28515625" customWidth="1"/>
    <col min="2" max="2" width="22.85546875" customWidth="1"/>
    <col min="3" max="3" width="18.7109375" customWidth="1"/>
    <col min="4" max="4" width="23.42578125" customWidth="1"/>
    <col min="5" max="5" width="17.85546875" customWidth="1"/>
  </cols>
  <sheetData>
    <row r="1" spans="1:6" s="121" customFormat="1" ht="15.75" x14ac:dyDescent="0.25">
      <c r="A1" s="136" t="s">
        <v>99</v>
      </c>
      <c r="B1" s="136"/>
      <c r="C1" s="136"/>
      <c r="D1" s="136"/>
      <c r="E1" s="136"/>
      <c r="F1" s="136"/>
    </row>
    <row r="2" spans="1:6" ht="16.5" thickBot="1" x14ac:dyDescent="0.3">
      <c r="A2" s="27"/>
      <c r="B2" s="27"/>
      <c r="C2" s="27"/>
      <c r="D2" s="27"/>
      <c r="E2" s="27"/>
      <c r="F2" s="27"/>
    </row>
    <row r="3" spans="1:6" ht="15.75" x14ac:dyDescent="0.25">
      <c r="A3" s="142"/>
      <c r="B3" s="143" t="s">
        <v>100</v>
      </c>
      <c r="C3" s="143" t="s">
        <v>101</v>
      </c>
      <c r="D3" s="143" t="s">
        <v>102</v>
      </c>
      <c r="E3" s="126"/>
      <c r="F3" s="127"/>
    </row>
    <row r="4" spans="1:6" ht="15.75" thickBot="1" x14ac:dyDescent="0.3">
      <c r="A4" s="144"/>
      <c r="B4" s="145"/>
      <c r="C4" s="145"/>
      <c r="D4" s="145"/>
      <c r="E4" s="24"/>
      <c r="F4" s="128"/>
    </row>
    <row r="5" spans="1:6" ht="15" customHeight="1" thickBot="1" x14ac:dyDescent="0.3">
      <c r="A5" s="129" t="s">
        <v>0</v>
      </c>
      <c r="B5" s="122"/>
      <c r="C5" s="122"/>
      <c r="D5" s="122"/>
      <c r="E5" s="33"/>
      <c r="F5" s="128"/>
    </row>
    <row r="6" spans="1:6" ht="16.5" thickBot="1" x14ac:dyDescent="0.3">
      <c r="A6" s="130" t="s">
        <v>1</v>
      </c>
      <c r="B6" s="7">
        <v>97</v>
      </c>
      <c r="C6" s="7">
        <v>1.8</v>
      </c>
      <c r="D6" s="7">
        <v>1.1000000000000001</v>
      </c>
      <c r="E6" s="33"/>
      <c r="F6" s="128"/>
    </row>
    <row r="7" spans="1:6" ht="16.5" thickBot="1" x14ac:dyDescent="0.3">
      <c r="A7" s="130" t="s">
        <v>2</v>
      </c>
      <c r="B7" s="7">
        <v>91.8</v>
      </c>
      <c r="C7" s="7">
        <v>2.6</v>
      </c>
      <c r="D7" s="7">
        <v>5.5</v>
      </c>
      <c r="E7" s="33"/>
      <c r="F7" s="128"/>
    </row>
    <row r="8" spans="1:6" ht="16.5" thickBot="1" x14ac:dyDescent="0.3">
      <c r="A8" s="130" t="s">
        <v>3</v>
      </c>
      <c r="B8" s="7">
        <v>98.2</v>
      </c>
      <c r="C8" s="7">
        <v>1.4</v>
      </c>
      <c r="D8" s="7">
        <v>0.4</v>
      </c>
      <c r="E8" s="33"/>
      <c r="F8" s="128"/>
    </row>
    <row r="9" spans="1:6" ht="16.5" thickBot="1" x14ac:dyDescent="0.3">
      <c r="A9" s="130" t="s">
        <v>4</v>
      </c>
      <c r="B9" s="7">
        <v>60.8</v>
      </c>
      <c r="C9" s="7">
        <v>39</v>
      </c>
      <c r="D9" s="7">
        <v>0.3</v>
      </c>
      <c r="E9" s="33"/>
      <c r="F9" s="128"/>
    </row>
    <row r="10" spans="1:6" ht="16.5" thickBot="1" x14ac:dyDescent="0.3">
      <c r="A10" s="130" t="s">
        <v>5</v>
      </c>
      <c r="B10" s="7">
        <v>57.2</v>
      </c>
      <c r="C10" s="7">
        <v>40.1</v>
      </c>
      <c r="D10" s="7">
        <v>2.6</v>
      </c>
      <c r="E10" s="33"/>
      <c r="F10" s="128"/>
    </row>
    <row r="11" spans="1:6" ht="16.5" thickBot="1" x14ac:dyDescent="0.3">
      <c r="A11" s="130" t="s">
        <v>6</v>
      </c>
      <c r="B11" s="7">
        <v>93.3</v>
      </c>
      <c r="C11" s="7">
        <v>6.7</v>
      </c>
      <c r="D11" s="7">
        <v>0</v>
      </c>
      <c r="E11" s="33"/>
      <c r="F11" s="128"/>
    </row>
    <row r="12" spans="1:6" ht="16.5" thickBot="1" x14ac:dyDescent="0.3">
      <c r="A12" s="130" t="s">
        <v>7</v>
      </c>
      <c r="B12" s="7">
        <v>98.8</v>
      </c>
      <c r="C12" s="7">
        <v>1.2</v>
      </c>
      <c r="D12" s="7">
        <v>0</v>
      </c>
      <c r="E12" s="33"/>
      <c r="F12" s="128"/>
    </row>
    <row r="13" spans="1:6" ht="16.5" thickBot="1" x14ac:dyDescent="0.3">
      <c r="A13" s="130" t="s">
        <v>8</v>
      </c>
      <c r="B13" s="7">
        <v>90.5</v>
      </c>
      <c r="C13" s="7">
        <v>0</v>
      </c>
      <c r="D13" s="7">
        <v>9.5</v>
      </c>
      <c r="E13" s="33"/>
      <c r="F13" s="128"/>
    </row>
    <row r="14" spans="1:6" ht="16.5" thickBot="1" x14ac:dyDescent="0.3">
      <c r="A14" s="130" t="s">
        <v>9</v>
      </c>
      <c r="B14" s="7">
        <v>91</v>
      </c>
      <c r="C14" s="7">
        <v>3.5</v>
      </c>
      <c r="D14" s="7">
        <v>5.5</v>
      </c>
      <c r="E14" s="33"/>
      <c r="F14" s="128"/>
    </row>
    <row r="15" spans="1:6" ht="16.5" thickBot="1" x14ac:dyDescent="0.3">
      <c r="A15" s="131" t="s">
        <v>10</v>
      </c>
      <c r="B15" s="123"/>
      <c r="C15" s="123"/>
      <c r="D15" s="124"/>
      <c r="E15" s="33"/>
      <c r="F15" s="128"/>
    </row>
    <row r="16" spans="1:6" ht="16.5" thickBot="1" x14ac:dyDescent="0.3">
      <c r="A16" s="130" t="s">
        <v>11</v>
      </c>
      <c r="B16" s="7">
        <v>88.4</v>
      </c>
      <c r="C16" s="7">
        <v>7</v>
      </c>
      <c r="D16" s="7">
        <v>4.5999999999999996</v>
      </c>
      <c r="E16" s="33"/>
      <c r="F16" s="128"/>
    </row>
    <row r="17" spans="1:6" ht="16.5" thickBot="1" x14ac:dyDescent="0.3">
      <c r="A17" s="132" t="s">
        <v>80</v>
      </c>
      <c r="B17" s="7">
        <v>91</v>
      </c>
      <c r="C17" s="7">
        <v>3.5</v>
      </c>
      <c r="D17" s="7">
        <v>5.5</v>
      </c>
      <c r="E17" s="33"/>
      <c r="F17" s="128"/>
    </row>
    <row r="18" spans="1:6" ht="16.5" thickBot="1" x14ac:dyDescent="0.3">
      <c r="A18" s="132" t="s">
        <v>81</v>
      </c>
      <c r="B18" s="7">
        <v>86.3</v>
      </c>
      <c r="C18" s="7">
        <v>9.8000000000000007</v>
      </c>
      <c r="D18" s="7">
        <v>3.9</v>
      </c>
      <c r="E18" s="33"/>
      <c r="F18" s="128"/>
    </row>
    <row r="19" spans="1:6" ht="16.5" thickBot="1" x14ac:dyDescent="0.3">
      <c r="A19" s="130" t="s">
        <v>12</v>
      </c>
      <c r="B19" s="7">
        <v>79.8</v>
      </c>
      <c r="C19" s="7">
        <v>18.7</v>
      </c>
      <c r="D19" s="7">
        <v>1.5</v>
      </c>
      <c r="E19" s="33"/>
      <c r="F19" s="128"/>
    </row>
    <row r="20" spans="1:6" ht="16.5" thickBot="1" x14ac:dyDescent="0.3">
      <c r="A20" s="133" t="s">
        <v>82</v>
      </c>
      <c r="B20" s="74"/>
      <c r="C20" s="123"/>
      <c r="D20" s="124"/>
      <c r="E20" s="33"/>
      <c r="F20" s="128"/>
    </row>
    <row r="21" spans="1:6" ht="16.5" thickBot="1" x14ac:dyDescent="0.3">
      <c r="A21" s="130" t="s">
        <v>29</v>
      </c>
      <c r="B21" s="7">
        <v>79.3</v>
      </c>
      <c r="C21" s="7">
        <v>18.5</v>
      </c>
      <c r="D21" s="7">
        <v>2.1</v>
      </c>
      <c r="E21" s="33"/>
      <c r="F21" s="128"/>
    </row>
    <row r="22" spans="1:6" ht="16.5" thickBot="1" x14ac:dyDescent="0.3">
      <c r="A22" s="130" t="s">
        <v>83</v>
      </c>
      <c r="B22" s="7">
        <v>91.6</v>
      </c>
      <c r="C22" s="7">
        <v>7</v>
      </c>
      <c r="D22" s="7">
        <v>1.5</v>
      </c>
      <c r="E22" s="33"/>
      <c r="F22" s="128"/>
    </row>
    <row r="23" spans="1:6" ht="16.5" thickBot="1" x14ac:dyDescent="0.3">
      <c r="A23" s="130" t="s">
        <v>30</v>
      </c>
      <c r="B23" s="7">
        <v>90.1</v>
      </c>
      <c r="C23" s="7">
        <v>5.7</v>
      </c>
      <c r="D23" s="7">
        <v>4.2</v>
      </c>
      <c r="E23" s="33"/>
      <c r="F23" s="128"/>
    </row>
    <row r="24" spans="1:6" ht="16.5" thickBot="1" x14ac:dyDescent="0.3">
      <c r="A24" s="130" t="s">
        <v>31</v>
      </c>
      <c r="B24" s="7">
        <v>90.2</v>
      </c>
      <c r="C24" s="7">
        <v>8.1</v>
      </c>
      <c r="D24" s="7">
        <v>1.7</v>
      </c>
      <c r="E24" s="33"/>
      <c r="F24" s="128"/>
    </row>
    <row r="25" spans="1:6" ht="16.5" thickBot="1" x14ac:dyDescent="0.3">
      <c r="A25" s="139" t="s">
        <v>32</v>
      </c>
      <c r="B25" s="7">
        <v>89.3</v>
      </c>
      <c r="C25" s="7">
        <v>2.2000000000000002</v>
      </c>
      <c r="D25" s="7">
        <v>8.5</v>
      </c>
      <c r="E25" s="33"/>
      <c r="F25" s="128"/>
    </row>
    <row r="26" spans="1:6" ht="17.25" thickTop="1" thickBot="1" x14ac:dyDescent="0.3">
      <c r="A26" s="140" t="s">
        <v>103</v>
      </c>
      <c r="B26" s="137"/>
      <c r="C26" s="137"/>
      <c r="D26" s="138"/>
      <c r="E26" s="33"/>
      <c r="F26" s="128"/>
    </row>
    <row r="27" spans="1:6" ht="16.5" thickBot="1" x14ac:dyDescent="0.3">
      <c r="A27" s="141" t="s">
        <v>17</v>
      </c>
      <c r="B27" s="7">
        <v>81</v>
      </c>
      <c r="C27" s="7">
        <v>16.899999999999999</v>
      </c>
      <c r="D27" s="7">
        <v>2.1</v>
      </c>
      <c r="E27" s="33"/>
      <c r="F27" s="128"/>
    </row>
    <row r="28" spans="1:6" ht="16.5" thickBot="1" x14ac:dyDescent="0.3">
      <c r="A28" s="130" t="s">
        <v>104</v>
      </c>
      <c r="B28" s="7">
        <v>82.8</v>
      </c>
      <c r="C28" s="7">
        <v>14.9</v>
      </c>
      <c r="D28" s="7">
        <v>2.2999999999999998</v>
      </c>
      <c r="E28" s="33"/>
      <c r="F28" s="128"/>
    </row>
    <row r="29" spans="1:6" ht="16.5" thickBot="1" x14ac:dyDescent="0.3">
      <c r="A29" s="146" t="s">
        <v>14</v>
      </c>
      <c r="B29" s="147">
        <v>81.900000000000006</v>
      </c>
      <c r="C29" s="147">
        <v>15.8</v>
      </c>
      <c r="D29" s="147">
        <v>2.2000000000000002</v>
      </c>
      <c r="E29" s="134"/>
      <c r="F29" s="135"/>
    </row>
    <row r="30" spans="1:6" ht="16.5" thickTop="1" x14ac:dyDescent="0.25">
      <c r="A30" s="108" t="s">
        <v>105</v>
      </c>
    </row>
  </sheetData>
  <mergeCells count="5">
    <mergeCell ref="A3:A4"/>
    <mergeCell ref="B3:B4"/>
    <mergeCell ref="C3:C4"/>
    <mergeCell ref="D3:D4"/>
    <mergeCell ref="A20:B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E095-5540-4E05-B674-5AC3E94D6D13}">
  <dimension ref="A1:N27"/>
  <sheetViews>
    <sheetView workbookViewId="0">
      <selection sqref="A1:L1"/>
    </sheetView>
  </sheetViews>
  <sheetFormatPr baseColWidth="10" defaultRowHeight="15" x14ac:dyDescent="0.25"/>
  <cols>
    <col min="1" max="1" width="24" customWidth="1"/>
    <col min="2" max="2" width="11.85546875" bestFit="1" customWidth="1"/>
    <col min="3" max="3" width="7.7109375" bestFit="1" customWidth="1"/>
  </cols>
  <sheetData>
    <row r="1" spans="1:14" ht="38.25" customHeight="1" x14ac:dyDescent="0.25">
      <c r="A1" s="109" t="s">
        <v>106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4" ht="15.75" thickBot="1" x14ac:dyDescent="0.3"/>
    <row r="3" spans="1:14" ht="33.75" customHeight="1" x14ac:dyDescent="0.25">
      <c r="A3" s="149"/>
      <c r="B3" s="151" t="s">
        <v>107</v>
      </c>
      <c r="C3" s="151" t="s">
        <v>108</v>
      </c>
      <c r="D3" s="151" t="s">
        <v>109</v>
      </c>
      <c r="E3" s="151" t="s">
        <v>110</v>
      </c>
      <c r="F3" s="151" t="s">
        <v>111</v>
      </c>
      <c r="G3" s="151" t="s">
        <v>112</v>
      </c>
      <c r="H3" s="151" t="s">
        <v>113</v>
      </c>
      <c r="I3" s="151" t="s">
        <v>114</v>
      </c>
      <c r="J3" s="151" t="s">
        <v>115</v>
      </c>
      <c r="K3" s="151" t="s">
        <v>116</v>
      </c>
      <c r="L3" s="151" t="s">
        <v>117</v>
      </c>
      <c r="M3" s="32"/>
      <c r="N3" s="33"/>
    </row>
    <row r="4" spans="1:14" ht="15.75" thickBot="1" x14ac:dyDescent="0.3">
      <c r="A4" s="150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24"/>
      <c r="N4" s="33"/>
    </row>
    <row r="5" spans="1:14" ht="17.25" thickBot="1" x14ac:dyDescent="0.3">
      <c r="A5" s="153" t="s">
        <v>0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33"/>
      <c r="N5" s="33"/>
    </row>
    <row r="6" spans="1:14" ht="17.25" thickBot="1" x14ac:dyDescent="0.3">
      <c r="A6" s="114" t="s">
        <v>1</v>
      </c>
      <c r="B6" s="115">
        <v>3.3</v>
      </c>
      <c r="C6" s="115">
        <v>78.599999999999994</v>
      </c>
      <c r="D6" s="115">
        <v>6.4</v>
      </c>
      <c r="E6" s="115">
        <v>0.5</v>
      </c>
      <c r="F6" s="115">
        <v>2.7</v>
      </c>
      <c r="G6" s="115">
        <v>1.4</v>
      </c>
      <c r="H6" s="115">
        <v>1.8</v>
      </c>
      <c r="I6" s="115">
        <v>1.1000000000000001</v>
      </c>
      <c r="J6" s="115">
        <v>0</v>
      </c>
      <c r="K6" s="115">
        <v>3.9</v>
      </c>
      <c r="L6" s="115">
        <v>0.2</v>
      </c>
      <c r="M6" s="33"/>
      <c r="N6" s="33"/>
    </row>
    <row r="7" spans="1:14" ht="17.25" thickBot="1" x14ac:dyDescent="0.3">
      <c r="A7" s="114" t="s">
        <v>2</v>
      </c>
      <c r="B7" s="115">
        <v>2.4</v>
      </c>
      <c r="C7" s="115">
        <v>62.9</v>
      </c>
      <c r="D7" s="115">
        <v>5.8</v>
      </c>
      <c r="E7" s="115">
        <v>0.1</v>
      </c>
      <c r="F7" s="115">
        <v>2.2000000000000002</v>
      </c>
      <c r="G7" s="115">
        <v>1.4</v>
      </c>
      <c r="H7" s="115">
        <v>2.6</v>
      </c>
      <c r="I7" s="115">
        <v>5.5</v>
      </c>
      <c r="J7" s="115">
        <v>4.4000000000000004</v>
      </c>
      <c r="K7" s="115">
        <v>5.4</v>
      </c>
      <c r="L7" s="115">
        <v>7.3</v>
      </c>
      <c r="M7" s="33"/>
      <c r="N7" s="33"/>
    </row>
    <row r="8" spans="1:14" ht="17.25" thickBot="1" x14ac:dyDescent="0.3">
      <c r="A8" s="114" t="s">
        <v>3</v>
      </c>
      <c r="B8" s="115">
        <v>2.7</v>
      </c>
      <c r="C8" s="115">
        <v>57.8</v>
      </c>
      <c r="D8" s="115">
        <v>7.7</v>
      </c>
      <c r="E8" s="115">
        <v>0.1</v>
      </c>
      <c r="F8" s="115">
        <v>19.100000000000001</v>
      </c>
      <c r="G8" s="115">
        <v>5.2</v>
      </c>
      <c r="H8" s="115">
        <v>1.4</v>
      </c>
      <c r="I8" s="115">
        <v>0.4</v>
      </c>
      <c r="J8" s="115">
        <v>0.1</v>
      </c>
      <c r="K8" s="115">
        <v>1.9</v>
      </c>
      <c r="L8" s="115">
        <v>3.5</v>
      </c>
      <c r="M8" s="33"/>
      <c r="N8" s="33"/>
    </row>
    <row r="9" spans="1:14" ht="17.25" thickBot="1" x14ac:dyDescent="0.3">
      <c r="A9" s="114" t="s">
        <v>4</v>
      </c>
      <c r="B9" s="115">
        <v>2.8</v>
      </c>
      <c r="C9" s="115">
        <v>48.8</v>
      </c>
      <c r="D9" s="115">
        <v>6.5</v>
      </c>
      <c r="E9" s="115">
        <v>0</v>
      </c>
      <c r="F9" s="115">
        <v>1.1000000000000001</v>
      </c>
      <c r="G9" s="115">
        <v>0.7</v>
      </c>
      <c r="H9" s="115">
        <v>39</v>
      </c>
      <c r="I9" s="115">
        <v>0.3</v>
      </c>
      <c r="J9" s="115">
        <v>0</v>
      </c>
      <c r="K9" s="115">
        <v>0</v>
      </c>
      <c r="L9" s="115">
        <v>0.7</v>
      </c>
      <c r="M9" s="33"/>
      <c r="N9" s="33"/>
    </row>
    <row r="10" spans="1:14" ht="17.25" thickBot="1" x14ac:dyDescent="0.3">
      <c r="A10" s="114" t="s">
        <v>5</v>
      </c>
      <c r="B10" s="115">
        <v>2.4</v>
      </c>
      <c r="C10" s="115">
        <v>44.5</v>
      </c>
      <c r="D10" s="115">
        <v>5.6</v>
      </c>
      <c r="E10" s="115">
        <v>0</v>
      </c>
      <c r="F10" s="115">
        <v>1.7</v>
      </c>
      <c r="G10" s="115">
        <v>0.6</v>
      </c>
      <c r="H10" s="115">
        <v>40.1</v>
      </c>
      <c r="I10" s="115">
        <v>2.6</v>
      </c>
      <c r="J10" s="115">
        <v>0.9</v>
      </c>
      <c r="K10" s="115">
        <v>0</v>
      </c>
      <c r="L10" s="115">
        <v>1.5</v>
      </c>
      <c r="M10" s="33"/>
      <c r="N10" s="33"/>
    </row>
    <row r="11" spans="1:14" ht="17.25" thickBot="1" x14ac:dyDescent="0.3">
      <c r="A11" s="114" t="s">
        <v>6</v>
      </c>
      <c r="B11" s="115">
        <v>14.3</v>
      </c>
      <c r="C11" s="115">
        <v>76.7</v>
      </c>
      <c r="D11" s="115">
        <v>1.9</v>
      </c>
      <c r="E11" s="115">
        <v>0</v>
      </c>
      <c r="F11" s="115">
        <v>0</v>
      </c>
      <c r="G11" s="115">
        <v>0</v>
      </c>
      <c r="H11" s="115">
        <v>6.7</v>
      </c>
      <c r="I11" s="115">
        <v>0</v>
      </c>
      <c r="J11" s="115">
        <v>0</v>
      </c>
      <c r="K11" s="115">
        <v>0.4</v>
      </c>
      <c r="L11" s="115">
        <v>0.1</v>
      </c>
      <c r="M11" s="33"/>
      <c r="N11" s="33"/>
    </row>
    <row r="12" spans="1:14" ht="17.25" thickBot="1" x14ac:dyDescent="0.3">
      <c r="A12" s="114" t="s">
        <v>7</v>
      </c>
      <c r="B12" s="115">
        <v>11.8</v>
      </c>
      <c r="C12" s="115">
        <v>66.599999999999994</v>
      </c>
      <c r="D12" s="115">
        <v>19.899999999999999</v>
      </c>
      <c r="E12" s="115">
        <v>0</v>
      </c>
      <c r="F12" s="115">
        <v>0</v>
      </c>
      <c r="G12" s="115">
        <v>0</v>
      </c>
      <c r="H12" s="115">
        <v>1.2</v>
      </c>
      <c r="I12" s="115">
        <v>0</v>
      </c>
      <c r="J12" s="115">
        <v>0</v>
      </c>
      <c r="K12" s="115">
        <v>0</v>
      </c>
      <c r="L12" s="115">
        <v>0.5</v>
      </c>
      <c r="M12" s="33"/>
      <c r="N12" s="33"/>
    </row>
    <row r="13" spans="1:14" ht="17.25" thickBot="1" x14ac:dyDescent="0.3">
      <c r="A13" s="114" t="s">
        <v>8</v>
      </c>
      <c r="B13" s="115">
        <v>0</v>
      </c>
      <c r="C13" s="115">
        <v>46.3</v>
      </c>
      <c r="D13" s="115">
        <v>41.2</v>
      </c>
      <c r="E13" s="115">
        <v>0.5</v>
      </c>
      <c r="F13" s="115">
        <v>0</v>
      </c>
      <c r="G13" s="115">
        <v>2.5</v>
      </c>
      <c r="H13" s="115">
        <v>0</v>
      </c>
      <c r="I13" s="115">
        <v>9.5</v>
      </c>
      <c r="J13" s="115">
        <v>0</v>
      </c>
      <c r="K13" s="115">
        <v>0</v>
      </c>
      <c r="L13" s="115">
        <v>0</v>
      </c>
      <c r="M13" s="33"/>
      <c r="N13" s="33"/>
    </row>
    <row r="14" spans="1:14" ht="17.25" thickBot="1" x14ac:dyDescent="0.3">
      <c r="A14" s="114" t="s">
        <v>9</v>
      </c>
      <c r="B14" s="115">
        <v>18.899999999999999</v>
      </c>
      <c r="C14" s="115">
        <v>38.799999999999997</v>
      </c>
      <c r="D14" s="115">
        <v>14.9</v>
      </c>
      <c r="E14" s="115">
        <v>1</v>
      </c>
      <c r="F14" s="115">
        <v>8.1999999999999993</v>
      </c>
      <c r="G14" s="115">
        <v>8.9</v>
      </c>
      <c r="H14" s="115">
        <v>3.5</v>
      </c>
      <c r="I14" s="115">
        <v>5.5</v>
      </c>
      <c r="J14" s="115">
        <v>0.2</v>
      </c>
      <c r="K14" s="115">
        <v>0.1</v>
      </c>
      <c r="L14" s="115">
        <v>0</v>
      </c>
      <c r="M14" s="33"/>
      <c r="N14" s="33"/>
    </row>
    <row r="15" spans="1:14" ht="17.25" thickBot="1" x14ac:dyDescent="0.3">
      <c r="A15" s="112" t="s">
        <v>10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56"/>
      <c r="M15" s="33"/>
      <c r="N15" s="33"/>
    </row>
    <row r="16" spans="1:14" ht="17.25" thickBot="1" x14ac:dyDescent="0.3">
      <c r="A16" s="114" t="s">
        <v>11</v>
      </c>
      <c r="B16" s="115">
        <v>16.100000000000001</v>
      </c>
      <c r="C16" s="115">
        <v>37.700000000000003</v>
      </c>
      <c r="D16" s="115">
        <v>17.2</v>
      </c>
      <c r="E16" s="115">
        <v>0.6</v>
      </c>
      <c r="F16" s="115">
        <v>6.1</v>
      </c>
      <c r="G16" s="115">
        <v>7.6</v>
      </c>
      <c r="H16" s="115">
        <v>7</v>
      </c>
      <c r="I16" s="115">
        <v>4.5999999999999996</v>
      </c>
      <c r="J16" s="115">
        <v>0.3</v>
      </c>
      <c r="K16" s="115">
        <v>1.1000000000000001</v>
      </c>
      <c r="L16" s="115">
        <v>1.6</v>
      </c>
      <c r="M16" s="33"/>
      <c r="N16" s="33"/>
    </row>
    <row r="17" spans="1:14" ht="17.25" thickBot="1" x14ac:dyDescent="0.3">
      <c r="A17" s="114" t="s">
        <v>80</v>
      </c>
      <c r="B17" s="115">
        <v>18.899999999999999</v>
      </c>
      <c r="C17" s="115">
        <v>38.799999999999997</v>
      </c>
      <c r="D17" s="115">
        <v>14.9</v>
      </c>
      <c r="E17" s="115">
        <v>1</v>
      </c>
      <c r="F17" s="115">
        <v>8.1999999999999993</v>
      </c>
      <c r="G17" s="115">
        <v>8.9</v>
      </c>
      <c r="H17" s="115">
        <v>3.5</v>
      </c>
      <c r="I17" s="115">
        <v>5.5</v>
      </c>
      <c r="J17" s="115">
        <v>0.2</v>
      </c>
      <c r="K17" s="115">
        <v>0.1</v>
      </c>
      <c r="L17" s="115">
        <v>0</v>
      </c>
      <c r="M17" s="33"/>
      <c r="N17" s="33"/>
    </row>
    <row r="18" spans="1:14" ht="17.25" thickBot="1" x14ac:dyDescent="0.3">
      <c r="A18" s="114" t="s">
        <v>81</v>
      </c>
      <c r="B18" s="115">
        <v>14</v>
      </c>
      <c r="C18" s="115">
        <v>36.799999999999997</v>
      </c>
      <c r="D18" s="115">
        <v>18.899999999999999</v>
      </c>
      <c r="E18" s="115">
        <v>0.2</v>
      </c>
      <c r="F18" s="115">
        <v>4.5999999999999996</v>
      </c>
      <c r="G18" s="115">
        <v>6.6</v>
      </c>
      <c r="H18" s="115">
        <v>9.8000000000000007</v>
      </c>
      <c r="I18" s="115">
        <v>3.9</v>
      </c>
      <c r="J18" s="115">
        <v>0.4</v>
      </c>
      <c r="K18" s="115">
        <v>2</v>
      </c>
      <c r="L18" s="115">
        <v>2.8</v>
      </c>
      <c r="M18" s="33"/>
      <c r="N18" s="33"/>
    </row>
    <row r="19" spans="1:14" ht="17.25" thickBot="1" x14ac:dyDescent="0.3">
      <c r="A19" s="114" t="s">
        <v>12</v>
      </c>
      <c r="B19" s="115">
        <v>2.2999999999999998</v>
      </c>
      <c r="C19" s="115">
        <v>62.9</v>
      </c>
      <c r="D19" s="115">
        <v>4.4000000000000004</v>
      </c>
      <c r="E19" s="115">
        <v>0.1</v>
      </c>
      <c r="F19" s="115">
        <v>4.5</v>
      </c>
      <c r="G19" s="115">
        <v>0.6</v>
      </c>
      <c r="H19" s="115">
        <v>18.7</v>
      </c>
      <c r="I19" s="115">
        <v>1.5</v>
      </c>
      <c r="J19" s="115">
        <v>1</v>
      </c>
      <c r="K19" s="115">
        <v>1.8</v>
      </c>
      <c r="L19" s="115">
        <v>2.2000000000000002</v>
      </c>
      <c r="M19" s="33"/>
      <c r="N19" s="33"/>
    </row>
    <row r="20" spans="1:14" ht="17.25" thickBot="1" x14ac:dyDescent="0.3">
      <c r="A20" s="112" t="s">
        <v>82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56"/>
      <c r="M20" s="33"/>
      <c r="N20" s="33"/>
    </row>
    <row r="21" spans="1:14" ht="17.25" thickBot="1" x14ac:dyDescent="0.3">
      <c r="A21" s="114" t="s">
        <v>29</v>
      </c>
      <c r="B21" s="115">
        <v>4.7</v>
      </c>
      <c r="C21" s="115">
        <v>58.4</v>
      </c>
      <c r="D21" s="115">
        <v>6.2</v>
      </c>
      <c r="E21" s="115">
        <v>0.1</v>
      </c>
      <c r="F21" s="115">
        <v>4.0999999999999996</v>
      </c>
      <c r="G21" s="115">
        <v>1.2</v>
      </c>
      <c r="H21" s="115">
        <v>18.5</v>
      </c>
      <c r="I21" s="115">
        <v>2.1</v>
      </c>
      <c r="J21" s="115">
        <v>1.1000000000000001</v>
      </c>
      <c r="K21" s="115">
        <v>1.7</v>
      </c>
      <c r="L21" s="115">
        <v>1.8</v>
      </c>
      <c r="M21" s="33"/>
      <c r="N21" s="33"/>
    </row>
    <row r="22" spans="1:14" ht="17.25" thickBot="1" x14ac:dyDescent="0.3">
      <c r="A22" s="114" t="s">
        <v>83</v>
      </c>
      <c r="B22" s="115">
        <v>7</v>
      </c>
      <c r="C22" s="115">
        <v>59.9</v>
      </c>
      <c r="D22" s="115">
        <v>8.5</v>
      </c>
      <c r="E22" s="115">
        <v>0.5</v>
      </c>
      <c r="F22" s="115">
        <v>7.1</v>
      </c>
      <c r="G22" s="115">
        <v>3.4</v>
      </c>
      <c r="H22" s="115">
        <v>7</v>
      </c>
      <c r="I22" s="115">
        <v>1.5</v>
      </c>
      <c r="J22" s="115">
        <v>0.2</v>
      </c>
      <c r="K22" s="115">
        <v>1.9</v>
      </c>
      <c r="L22" s="115">
        <v>3.1</v>
      </c>
      <c r="M22" s="33"/>
      <c r="N22" s="33"/>
    </row>
    <row r="23" spans="1:14" ht="17.25" thickBot="1" x14ac:dyDescent="0.3">
      <c r="A23" s="114" t="s">
        <v>30</v>
      </c>
      <c r="B23" s="115">
        <v>8.3000000000000007</v>
      </c>
      <c r="C23" s="115">
        <v>47.4</v>
      </c>
      <c r="D23" s="115">
        <v>13.2</v>
      </c>
      <c r="E23" s="115">
        <v>0.1</v>
      </c>
      <c r="F23" s="115">
        <v>7.9</v>
      </c>
      <c r="G23" s="115">
        <v>8.6999999999999993</v>
      </c>
      <c r="H23" s="115">
        <v>5.7</v>
      </c>
      <c r="I23" s="115">
        <v>4.2</v>
      </c>
      <c r="J23" s="115">
        <v>0.1</v>
      </c>
      <c r="K23" s="115">
        <v>0.8</v>
      </c>
      <c r="L23" s="115">
        <v>3.5</v>
      </c>
      <c r="M23" s="33"/>
      <c r="N23" s="33"/>
    </row>
    <row r="24" spans="1:14" ht="17.25" thickBot="1" x14ac:dyDescent="0.3">
      <c r="A24" s="114" t="s">
        <v>31</v>
      </c>
      <c r="B24" s="115">
        <v>10.3</v>
      </c>
      <c r="C24" s="115">
        <v>47.9</v>
      </c>
      <c r="D24" s="115">
        <v>14.3</v>
      </c>
      <c r="E24" s="115">
        <v>0.7</v>
      </c>
      <c r="F24" s="115">
        <v>8.4</v>
      </c>
      <c r="G24" s="115">
        <v>6</v>
      </c>
      <c r="H24" s="115">
        <v>8.1</v>
      </c>
      <c r="I24" s="115">
        <v>1.7</v>
      </c>
      <c r="J24" s="115">
        <v>0</v>
      </c>
      <c r="K24" s="115">
        <v>1</v>
      </c>
      <c r="L24" s="115">
        <v>1.7</v>
      </c>
      <c r="M24" s="33"/>
      <c r="N24" s="33"/>
    </row>
    <row r="25" spans="1:14" ht="17.25" thickBot="1" x14ac:dyDescent="0.3">
      <c r="A25" s="148" t="s">
        <v>32</v>
      </c>
      <c r="B25" s="115">
        <v>18.899999999999999</v>
      </c>
      <c r="C25" s="115">
        <v>21</v>
      </c>
      <c r="D25" s="115">
        <v>21.2</v>
      </c>
      <c r="E25" s="115">
        <v>3.1</v>
      </c>
      <c r="F25" s="115">
        <v>5</v>
      </c>
      <c r="G25" s="115">
        <v>17</v>
      </c>
      <c r="H25" s="115">
        <v>2.2000000000000002</v>
      </c>
      <c r="I25" s="115">
        <v>8.5</v>
      </c>
      <c r="J25" s="115">
        <v>0</v>
      </c>
      <c r="K25" s="115">
        <v>0</v>
      </c>
      <c r="L25" s="115">
        <v>3.1</v>
      </c>
      <c r="M25" s="33"/>
      <c r="N25" s="33"/>
    </row>
    <row r="26" spans="1:14" ht="18" thickTop="1" thickBot="1" x14ac:dyDescent="0.3">
      <c r="A26" s="117" t="s">
        <v>14</v>
      </c>
      <c r="B26" s="118">
        <v>5.7</v>
      </c>
      <c r="C26" s="118">
        <v>56.7</v>
      </c>
      <c r="D26" s="118">
        <v>7.5</v>
      </c>
      <c r="E26" s="118">
        <v>0.2</v>
      </c>
      <c r="F26" s="118">
        <v>4.9000000000000004</v>
      </c>
      <c r="G26" s="118">
        <v>2.2999999999999998</v>
      </c>
      <c r="H26" s="118">
        <v>15.8</v>
      </c>
      <c r="I26" s="118">
        <v>2.2000000000000002</v>
      </c>
      <c r="J26" s="118">
        <v>0.9</v>
      </c>
      <c r="K26" s="118">
        <v>1.6</v>
      </c>
      <c r="L26" s="118">
        <v>2.1</v>
      </c>
      <c r="M26" s="33"/>
      <c r="N26" s="33"/>
    </row>
    <row r="27" spans="1:14" ht="15.75" x14ac:dyDescent="0.25">
      <c r="A27" s="157" t="s">
        <v>85</v>
      </c>
    </row>
  </sheetData>
  <mergeCells count="16">
    <mergeCell ref="I3:I4"/>
    <mergeCell ref="J3:J4"/>
    <mergeCell ref="K3:K4"/>
    <mergeCell ref="L3:L4"/>
    <mergeCell ref="A5:L5"/>
    <mergeCell ref="D3:D4"/>
    <mergeCell ref="E3:E4"/>
    <mergeCell ref="F3:F4"/>
    <mergeCell ref="G3:G4"/>
    <mergeCell ref="H3:H4"/>
    <mergeCell ref="A3:A4"/>
    <mergeCell ref="B3:B4"/>
    <mergeCell ref="C3:C4"/>
    <mergeCell ref="A15:L15"/>
    <mergeCell ref="A20:L20"/>
    <mergeCell ref="A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C668-3B5C-4BA3-A051-88888C8FC9EB}">
  <dimension ref="A1:G20"/>
  <sheetViews>
    <sheetView workbookViewId="0">
      <selection activeCell="A3" sqref="A3:G20"/>
    </sheetView>
  </sheetViews>
  <sheetFormatPr baseColWidth="10" defaultRowHeight="15" x14ac:dyDescent="0.25"/>
  <cols>
    <col min="1" max="1" width="24" customWidth="1"/>
    <col min="2" max="2" width="19.7109375" customWidth="1"/>
    <col min="3" max="3" width="19.140625" customWidth="1"/>
    <col min="5" max="5" width="21.5703125" customWidth="1"/>
    <col min="6" max="6" width="21" customWidth="1"/>
    <col min="7" max="7" width="16.7109375" customWidth="1"/>
  </cols>
  <sheetData>
    <row r="1" spans="1:7" ht="15.75" x14ac:dyDescent="0.25">
      <c r="A1" s="71" t="s">
        <v>118</v>
      </c>
      <c r="B1" s="71"/>
      <c r="C1" s="71"/>
      <c r="D1" s="71"/>
      <c r="E1" s="71"/>
      <c r="F1" s="71"/>
      <c r="G1" s="71"/>
    </row>
    <row r="2" spans="1:7" ht="15.75" thickBot="1" x14ac:dyDescent="0.3"/>
    <row r="3" spans="1:7" ht="16.5" thickBot="1" x14ac:dyDescent="0.3">
      <c r="A3" s="43"/>
      <c r="B3" s="22" t="s">
        <v>119</v>
      </c>
      <c r="C3" s="22" t="s">
        <v>120</v>
      </c>
      <c r="D3" s="22" t="s">
        <v>121</v>
      </c>
      <c r="E3" s="22" t="s">
        <v>122</v>
      </c>
      <c r="F3" s="22" t="s">
        <v>123</v>
      </c>
      <c r="G3" s="22" t="s">
        <v>42</v>
      </c>
    </row>
    <row r="4" spans="1:7" ht="16.5" thickBot="1" x14ac:dyDescent="0.3">
      <c r="A4" s="105" t="s">
        <v>0</v>
      </c>
      <c r="B4" s="106"/>
      <c r="C4" s="106"/>
      <c r="D4" s="106"/>
      <c r="E4" s="106"/>
      <c r="F4" s="106"/>
      <c r="G4" s="160"/>
    </row>
    <row r="5" spans="1:7" ht="16.5" thickBot="1" x14ac:dyDescent="0.3">
      <c r="A5" s="42" t="s">
        <v>1</v>
      </c>
      <c r="B5" s="23">
        <v>33.9</v>
      </c>
      <c r="C5" s="23">
        <v>17.3</v>
      </c>
      <c r="D5" s="23">
        <v>18.5</v>
      </c>
      <c r="E5" s="23">
        <v>17.600000000000001</v>
      </c>
      <c r="F5" s="23">
        <v>12.7</v>
      </c>
      <c r="G5" s="23">
        <v>100</v>
      </c>
    </row>
    <row r="6" spans="1:7" ht="16.5" thickBot="1" x14ac:dyDescent="0.3">
      <c r="A6" s="42" t="s">
        <v>2</v>
      </c>
      <c r="B6" s="23">
        <v>38.9</v>
      </c>
      <c r="C6" s="23">
        <v>18.600000000000001</v>
      </c>
      <c r="D6" s="23">
        <v>17.100000000000001</v>
      </c>
      <c r="E6" s="23">
        <v>17.3</v>
      </c>
      <c r="F6" s="23">
        <v>8.1999999999999993</v>
      </c>
      <c r="G6" s="23">
        <v>100</v>
      </c>
    </row>
    <row r="7" spans="1:7" ht="16.5" thickBot="1" x14ac:dyDescent="0.3">
      <c r="A7" s="42" t="s">
        <v>3</v>
      </c>
      <c r="B7" s="23">
        <v>48</v>
      </c>
      <c r="C7" s="23">
        <v>13.8</v>
      </c>
      <c r="D7" s="23">
        <v>14.5</v>
      </c>
      <c r="E7" s="23">
        <v>16.7</v>
      </c>
      <c r="F7" s="23">
        <v>7</v>
      </c>
      <c r="G7" s="23">
        <v>100</v>
      </c>
    </row>
    <row r="8" spans="1:7" ht="16.5" thickBot="1" x14ac:dyDescent="0.3">
      <c r="A8" s="42" t="s">
        <v>4</v>
      </c>
      <c r="B8" s="23">
        <v>44.7</v>
      </c>
      <c r="C8" s="23">
        <v>10.6</v>
      </c>
      <c r="D8" s="23">
        <v>16</v>
      </c>
      <c r="E8" s="23">
        <v>24.8</v>
      </c>
      <c r="F8" s="23">
        <v>3.9</v>
      </c>
      <c r="G8" s="23">
        <v>100</v>
      </c>
    </row>
    <row r="9" spans="1:7" ht="16.5" thickBot="1" x14ac:dyDescent="0.3">
      <c r="A9" s="42" t="s">
        <v>5</v>
      </c>
      <c r="B9" s="23">
        <v>54.1</v>
      </c>
      <c r="C9" s="23">
        <v>18.5</v>
      </c>
      <c r="D9" s="23">
        <v>11.3</v>
      </c>
      <c r="E9" s="23">
        <v>12.2</v>
      </c>
      <c r="F9" s="23">
        <v>3.9</v>
      </c>
      <c r="G9" s="23">
        <v>100</v>
      </c>
    </row>
    <row r="10" spans="1:7" ht="16.5" thickBot="1" x14ac:dyDescent="0.3">
      <c r="A10" s="42" t="s">
        <v>6</v>
      </c>
      <c r="B10" s="23">
        <v>12.6</v>
      </c>
      <c r="C10" s="23">
        <v>17</v>
      </c>
      <c r="D10" s="23">
        <v>18.7</v>
      </c>
      <c r="E10" s="23">
        <v>32.200000000000003</v>
      </c>
      <c r="F10" s="23">
        <v>19.600000000000001</v>
      </c>
      <c r="G10" s="23">
        <v>100</v>
      </c>
    </row>
    <row r="11" spans="1:7" ht="16.5" thickBot="1" x14ac:dyDescent="0.3">
      <c r="A11" s="42" t="s">
        <v>7</v>
      </c>
      <c r="B11" s="23">
        <v>43.1</v>
      </c>
      <c r="C11" s="23">
        <v>24</v>
      </c>
      <c r="D11" s="23">
        <v>21</v>
      </c>
      <c r="E11" s="23">
        <v>4.4000000000000004</v>
      </c>
      <c r="F11" s="23">
        <v>7.6</v>
      </c>
      <c r="G11" s="23">
        <v>100</v>
      </c>
    </row>
    <row r="12" spans="1:7" ht="16.5" thickBot="1" x14ac:dyDescent="0.3">
      <c r="A12" s="42" t="s">
        <v>8</v>
      </c>
      <c r="B12" s="23">
        <v>35.6</v>
      </c>
      <c r="C12" s="23">
        <v>34.6</v>
      </c>
      <c r="D12" s="23">
        <v>14.1</v>
      </c>
      <c r="E12" s="23">
        <v>0.4</v>
      </c>
      <c r="F12" s="23">
        <v>15.3</v>
      </c>
      <c r="G12" s="23">
        <v>100</v>
      </c>
    </row>
    <row r="13" spans="1:7" ht="16.5" thickBot="1" x14ac:dyDescent="0.3">
      <c r="A13" s="42" t="s">
        <v>9</v>
      </c>
      <c r="B13" s="23">
        <v>23</v>
      </c>
      <c r="C13" s="23">
        <v>37.799999999999997</v>
      </c>
      <c r="D13" s="23">
        <v>23</v>
      </c>
      <c r="E13" s="23">
        <v>11.9</v>
      </c>
      <c r="F13" s="23">
        <v>4.4000000000000004</v>
      </c>
      <c r="G13" s="23">
        <v>100</v>
      </c>
    </row>
    <row r="14" spans="1:7" ht="16.5" thickBot="1" x14ac:dyDescent="0.3">
      <c r="A14" s="105" t="s">
        <v>10</v>
      </c>
      <c r="B14" s="106"/>
      <c r="C14" s="106"/>
      <c r="D14" s="106"/>
      <c r="E14" s="106"/>
      <c r="F14" s="106"/>
      <c r="G14" s="160"/>
    </row>
    <row r="15" spans="1:7" ht="16.5" thickBot="1" x14ac:dyDescent="0.3">
      <c r="A15" s="42" t="s">
        <v>11</v>
      </c>
      <c r="B15" s="23">
        <v>36</v>
      </c>
      <c r="C15" s="23">
        <v>32.799999999999997</v>
      </c>
      <c r="D15" s="23">
        <v>19.8</v>
      </c>
      <c r="E15" s="23">
        <v>8.5</v>
      </c>
      <c r="F15" s="23">
        <v>2.9</v>
      </c>
      <c r="G15" s="23">
        <v>100</v>
      </c>
    </row>
    <row r="16" spans="1:7" ht="16.5" thickBot="1" x14ac:dyDescent="0.3">
      <c r="A16" s="42" t="s">
        <v>80</v>
      </c>
      <c r="B16" s="23">
        <v>23</v>
      </c>
      <c r="C16" s="23">
        <v>37.799999999999997</v>
      </c>
      <c r="D16" s="23">
        <v>23</v>
      </c>
      <c r="E16" s="23">
        <v>11.9</v>
      </c>
      <c r="F16" s="23">
        <v>4.4000000000000004</v>
      </c>
      <c r="G16" s="23">
        <v>100</v>
      </c>
    </row>
    <row r="17" spans="1:7" ht="16.5" thickBot="1" x14ac:dyDescent="0.3">
      <c r="A17" s="42" t="s">
        <v>81</v>
      </c>
      <c r="B17" s="23">
        <v>46.1</v>
      </c>
      <c r="C17" s="23">
        <v>28.8</v>
      </c>
      <c r="D17" s="23">
        <v>17.399999999999999</v>
      </c>
      <c r="E17" s="23">
        <v>5.8</v>
      </c>
      <c r="F17" s="23">
        <v>1.8</v>
      </c>
      <c r="G17" s="23">
        <v>100</v>
      </c>
    </row>
    <row r="18" spans="1:7" ht="16.5" thickBot="1" x14ac:dyDescent="0.3">
      <c r="A18" s="42" t="s">
        <v>12</v>
      </c>
      <c r="B18" s="23">
        <v>41.5</v>
      </c>
      <c r="C18" s="23">
        <v>14.3</v>
      </c>
      <c r="D18" s="23">
        <v>15.2</v>
      </c>
      <c r="E18" s="23">
        <v>20</v>
      </c>
      <c r="F18" s="23">
        <v>9</v>
      </c>
      <c r="G18" s="23">
        <v>100</v>
      </c>
    </row>
    <row r="19" spans="1:7" ht="16.5" thickBot="1" x14ac:dyDescent="0.3">
      <c r="A19" s="159" t="s">
        <v>14</v>
      </c>
      <c r="B19" s="29">
        <v>40.1</v>
      </c>
      <c r="C19" s="29">
        <v>18.8</v>
      </c>
      <c r="D19" s="29">
        <v>16.3</v>
      </c>
      <c r="E19" s="29">
        <v>17.2</v>
      </c>
      <c r="F19" s="29">
        <v>7.5</v>
      </c>
      <c r="G19" s="29">
        <v>100</v>
      </c>
    </row>
    <row r="20" spans="1:7" ht="15.75" x14ac:dyDescent="0.25">
      <c r="A20" s="108" t="s">
        <v>85</v>
      </c>
    </row>
  </sheetData>
  <mergeCells count="3">
    <mergeCell ref="A1:G1"/>
    <mergeCell ref="A4:G4"/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39</vt:i4>
      </vt:variant>
      <vt:variant>
        <vt:lpstr>Plages nommées</vt:lpstr>
      </vt:variant>
      <vt:variant>
        <vt:i4>27</vt:i4>
      </vt:variant>
    </vt:vector>
  </HeadingPairs>
  <TitlesOfParts>
    <vt:vector size="66" baseType="lpstr">
      <vt:lpstr>Feuil2</vt:lpstr>
      <vt:lpstr>Table de Matiere</vt:lpstr>
      <vt:lpstr>Santé_ménage</vt:lpstr>
      <vt:lpstr>Tab1.1</vt:lpstr>
      <vt:lpstr>Tab1.2</vt:lpstr>
      <vt:lpstr>Tab1.3</vt:lpstr>
      <vt:lpstr>Tab1.4</vt:lpstr>
      <vt:lpstr>Tab1.5</vt:lpstr>
      <vt:lpstr>Tab1.6</vt:lpstr>
      <vt:lpstr>Tab1.7</vt:lpstr>
      <vt:lpstr>Tab1.8</vt:lpstr>
      <vt:lpstr>Tab1.9</vt:lpstr>
      <vt:lpstr>Migration</vt:lpstr>
      <vt:lpstr>Tab2.1</vt:lpstr>
      <vt:lpstr>Tab2.2</vt:lpstr>
      <vt:lpstr>Tab2.3</vt:lpstr>
      <vt:lpstr>Tab2.4</vt:lpstr>
      <vt:lpstr>Tab2.5</vt:lpstr>
      <vt:lpstr>Tab2.6</vt:lpstr>
      <vt:lpstr>Tab2.7</vt:lpstr>
      <vt:lpstr>Pauvrete_subjective</vt:lpstr>
      <vt:lpstr>Tab3.1</vt:lpstr>
      <vt:lpstr>Tab3.2</vt:lpstr>
      <vt:lpstr>Tab3.3</vt:lpstr>
      <vt:lpstr>Tab3.4</vt:lpstr>
      <vt:lpstr>Tab3.5</vt:lpstr>
      <vt:lpstr>Tab3.6</vt:lpstr>
      <vt:lpstr>Tab3.7</vt:lpstr>
      <vt:lpstr>Tab3.8</vt:lpstr>
      <vt:lpstr>Tab3.9</vt:lpstr>
      <vt:lpstr>Tab3.10</vt:lpstr>
      <vt:lpstr>Tab3.11</vt:lpstr>
      <vt:lpstr>Tab3.12</vt:lpstr>
      <vt:lpstr>Conso</vt:lpstr>
      <vt:lpstr>Tab4.1</vt:lpstr>
      <vt:lpstr>Tab4.2</vt:lpstr>
      <vt:lpstr>Tab4.3</vt:lpstr>
      <vt:lpstr>Tab4.4</vt:lpstr>
      <vt:lpstr>Tab4.5</vt:lpstr>
      <vt:lpstr>Tab3.4!_ftn1</vt:lpstr>
      <vt:lpstr>Tab3.4!_ftnref1</vt:lpstr>
      <vt:lpstr>Tab4.4!_Hlk28104207</vt:lpstr>
      <vt:lpstr>Tab3.9!_Toc29306361</vt:lpstr>
      <vt:lpstr>Tab3.10!_Toc29306362</vt:lpstr>
      <vt:lpstr>Tab3.11!_Toc29306363</vt:lpstr>
      <vt:lpstr>Tab3.12!_Toc29306364</vt:lpstr>
      <vt:lpstr>Tab4.1!_Toc29306367</vt:lpstr>
      <vt:lpstr>Tab4.3!_Toc29306368</vt:lpstr>
      <vt:lpstr>Tab1.7!_Toc29306533</vt:lpstr>
      <vt:lpstr>Tab1.9!_Toc29306534</vt:lpstr>
      <vt:lpstr>Tab1.5!_Toc316035882</vt:lpstr>
      <vt:lpstr>Tab1.5!_Toc495579713</vt:lpstr>
      <vt:lpstr>Tab1.6!_Toc495579714</vt:lpstr>
      <vt:lpstr>Tab2.3!_Toc495579715</vt:lpstr>
      <vt:lpstr>Tab2.4!_Toc495579716</vt:lpstr>
      <vt:lpstr>Tab2.5!_Toc495579717</vt:lpstr>
      <vt:lpstr>Tab1.1!_Toc495579732</vt:lpstr>
      <vt:lpstr>Tab1.2!_Toc495579733</vt:lpstr>
      <vt:lpstr>Tab1.3!_Toc495579734</vt:lpstr>
      <vt:lpstr>Tab1.4!_Toc495579735</vt:lpstr>
      <vt:lpstr>Tab2.1!_Toc495579736</vt:lpstr>
      <vt:lpstr>Tab2.2!_Toc495579738</vt:lpstr>
      <vt:lpstr>Tab2.6!_Toc495579740</vt:lpstr>
      <vt:lpstr>Tab3.1!_Toc495579741</vt:lpstr>
      <vt:lpstr>Tab3.2!_Toc55224492</vt:lpstr>
      <vt:lpstr>Tab1.8!_Toc60683854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2020-12-04T08:40:12Z</cp:lastPrinted>
  <dcterms:created xsi:type="dcterms:W3CDTF">2020-12-04T08:11:16Z</dcterms:created>
  <dcterms:modified xsi:type="dcterms:W3CDTF">2021-01-07T11:05:48Z</dcterms:modified>
</cp:coreProperties>
</file>