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oulibaly\Documents\Dossiers_suivi_EMOP\EDITION 10\PASSAGE 3\rapportemop2021passage3\"/>
    </mc:Choice>
  </mc:AlternateContent>
  <xr:revisionPtr revIDLastSave="0" documentId="13_ncr:40019_{99D62BB5-A40A-4776-9D7D-DC2CD1597805}" xr6:coauthVersionLast="47" xr6:coauthVersionMax="47" xr10:uidLastSave="{00000000-0000-0000-0000-000000000000}"/>
  <bookViews>
    <workbookView xWindow="-120" yWindow="-120" windowWidth="29040" windowHeight="15840" tabRatio="916" activeTab="1"/>
  </bookViews>
  <sheets>
    <sheet name="Feuil2" sheetId="2" r:id="rId1"/>
    <sheet name="Table de Matiere" sheetId="1" r:id="rId2"/>
    <sheet name="Santé_ménage" sheetId="3" r:id="rId3"/>
    <sheet name="Tab1.1" sheetId="4" r:id="rId4"/>
    <sheet name="Tab1.2" sheetId="14" r:id="rId5"/>
    <sheet name="Tab1.3" sheetId="15" r:id="rId6"/>
    <sheet name="Tab1.4" sheetId="16" r:id="rId7"/>
    <sheet name="Securite_Alimentaire" sheetId="7" r:id="rId8"/>
    <sheet name="Tab2.1" sheetId="8" r:id="rId9"/>
    <sheet name="Tab2.2" sheetId="25" r:id="rId10"/>
    <sheet name="Conso" sheetId="13" r:id="rId11"/>
    <sheet name="Tab3.1" sheetId="48" r:id="rId12"/>
    <sheet name="Tab3.2" sheetId="49" r:id="rId13"/>
    <sheet name="Tab3.3" sheetId="50" r:id="rId14"/>
    <sheet name="Tab3.4" sheetId="51" r:id="rId15"/>
    <sheet name="Tab3.5" sheetId="52" r:id="rId16"/>
  </sheets>
  <definedNames>
    <definedName name="_Hlk28104207" localSheetId="14">'Tab3.4'!#REF!</definedName>
    <definedName name="_Hlk57882524">#REF!</definedName>
    <definedName name="_Toc24969059" localSheetId="12">'Tab3.2'!#REF!</definedName>
    <definedName name="_Toc29306361">#REF!</definedName>
    <definedName name="_Toc29306362">#REF!</definedName>
    <definedName name="_Toc29306363">#REF!</definedName>
    <definedName name="_Toc29306364">#REF!</definedName>
    <definedName name="_Toc29306367" localSheetId="11">'Tab3.1'!#REF!</definedName>
    <definedName name="_Toc29306368" localSheetId="13">'Tab3.3'!#REF!</definedName>
    <definedName name="_Toc29306533">#REF!</definedName>
    <definedName name="_Toc29306534">#REF!</definedName>
    <definedName name="_Toc303974505" localSheetId="5">'Tab1.3'!$A$1</definedName>
    <definedName name="_Toc305671903" localSheetId="9">'Tab2.2'!$A$1</definedName>
    <definedName name="_Toc316035901" localSheetId="3">'Tab1.1'!$A$4</definedName>
    <definedName name="_Toc35952292" localSheetId="11">'Tab3.1'!$A$2</definedName>
    <definedName name="_Toc35952293" localSheetId="12">'Tab3.2'!$A$1</definedName>
    <definedName name="_Toc35952294" localSheetId="13">'Tab3.3'!$A$1</definedName>
    <definedName name="_Toc35952295" localSheetId="14">'Tab3.4'!$A$1</definedName>
    <definedName name="_Toc35952296" localSheetId="15">'Tab3.5'!$A$1</definedName>
    <definedName name="_Toc35952297">#REF!</definedName>
    <definedName name="_Toc365030633">#REF!</definedName>
    <definedName name="_Toc365030868">#REF!</definedName>
    <definedName name="_Toc38962450" localSheetId="6">'Tab1.4'!$A$1</definedName>
    <definedName name="_Toc38962533" localSheetId="8">'Tab2.1'!$A$1</definedName>
    <definedName name="_Toc495579713">#REF!</definedName>
    <definedName name="_Toc495579714">#REF!</definedName>
    <definedName name="_Toc495579720">#REF!</definedName>
    <definedName name="_Toc495579726" localSheetId="11">'Tab3.1'!#REF!</definedName>
    <definedName name="_Toc495579727" localSheetId="13">'Tab3.3'!#REF!</definedName>
    <definedName name="_Toc495579728" localSheetId="14">'Tab3.4'!#REF!</definedName>
    <definedName name="_Toc495579732" localSheetId="3">'Tab1.1'!$A$2</definedName>
    <definedName name="_Toc495579733" localSheetId="4">'Tab1.2'!$A$1</definedName>
    <definedName name="_Toc495579734" localSheetId="5">'Tab1.3'!#REF!</definedName>
    <definedName name="_Toc495579735" localSheetId="6">'Tab1.4'!#REF!</definedName>
    <definedName name="_Toc495579741" localSheetId="8">'Tab2.1'!#REF!</definedName>
    <definedName name="_Toc495579748">#REF!</definedName>
    <definedName name="_Toc495579752">#REF!</definedName>
    <definedName name="_Toc495579761">#REF!</definedName>
    <definedName name="_Toc55224492" localSheetId="9">'Tab2.2'!#REF!</definedName>
    <definedName name="_Toc55224494">#REF!</definedName>
    <definedName name="_Toc55224499">#REF!</definedName>
    <definedName name="_Toc55224500">#REF!</definedName>
    <definedName name="_Toc55224519" localSheetId="15">'Tab3.5'!#REF!</definedName>
    <definedName name="_Toc60683854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A17" i="1"/>
  <c r="A16" i="1"/>
  <c r="A15" i="1"/>
  <c r="A14" i="1"/>
  <c r="A13" i="1"/>
  <c r="A12" i="1"/>
  <c r="A11" i="1"/>
  <c r="A10" i="1"/>
  <c r="A8" i="1"/>
  <c r="A7" i="1"/>
  <c r="A4" i="1"/>
  <c r="A6" i="1"/>
  <c r="A5" i="1"/>
</calcChain>
</file>

<file path=xl/sharedStrings.xml><?xml version="1.0" encoding="utf-8"?>
<sst xmlns="http://schemas.openxmlformats.org/spreadsheetml/2006/main" count="289" uniqueCount="133">
  <si>
    <t>Région</t>
  </si>
  <si>
    <t>Kayes</t>
  </si>
  <si>
    <t>Koulikoro</t>
  </si>
  <si>
    <t>Sikasso</t>
  </si>
  <si>
    <t>Ségou</t>
  </si>
  <si>
    <t>Mopti</t>
  </si>
  <si>
    <t>Tombouctou</t>
  </si>
  <si>
    <t>Gao</t>
  </si>
  <si>
    <t>Kidal</t>
  </si>
  <si>
    <t>Bamako</t>
  </si>
  <si>
    <t>Milieu</t>
  </si>
  <si>
    <t>Urbain</t>
  </si>
  <si>
    <t>Rural</t>
  </si>
  <si>
    <t>Sexe</t>
  </si>
  <si>
    <t>Ensemble</t>
  </si>
  <si>
    <t>Masculin</t>
  </si>
  <si>
    <t>Autre</t>
  </si>
  <si>
    <t>Féminin</t>
  </si>
  <si>
    <t>Age</t>
  </si>
  <si>
    <t>5 - 10 ans</t>
  </si>
  <si>
    <t>11 -14 ans</t>
  </si>
  <si>
    <t>15 - 59 ans</t>
  </si>
  <si>
    <t>Maux de ventre</t>
  </si>
  <si>
    <t>Moins de 5 ans</t>
  </si>
  <si>
    <t>60 ans et plus</t>
  </si>
  <si>
    <t>Total</t>
  </si>
  <si>
    <t>Dépenses par tête</t>
  </si>
  <si>
    <t>Dépenses par équivalent adulte</t>
  </si>
  <si>
    <t>Achats</t>
  </si>
  <si>
    <t>Autoconsommation</t>
  </si>
  <si>
    <t>Cadeau</t>
  </si>
  <si>
    <t>Mode d’acquisition</t>
  </si>
  <si>
    <t>Alimentation et Boissons non alcoolisées</t>
  </si>
  <si>
    <t>Boissons alcoolisées, Tabac et Stupéfiants</t>
  </si>
  <si>
    <t>Articles d'Habillements et Chaussures</t>
  </si>
  <si>
    <t>Meubles, Articles de ménages et Entretien</t>
  </si>
  <si>
    <t>Santé</t>
  </si>
  <si>
    <t>Transport</t>
  </si>
  <si>
    <t>Communication</t>
  </si>
  <si>
    <t>Loisirs et Cultures</t>
  </si>
  <si>
    <t>Enseignements</t>
  </si>
  <si>
    <t>Restaurants et Hôtels</t>
  </si>
  <si>
    <t>Logements, Eau, Electricité, Gaz et Autres Combustibles</t>
  </si>
  <si>
    <t>TABLE DES MATIERES</t>
  </si>
  <si>
    <t>Page</t>
  </si>
  <si>
    <t>1.	SANTE DES MEMBRES DU MENAGE</t>
  </si>
  <si>
    <t>5-10 ans</t>
  </si>
  <si>
    <t>11-14 ans</t>
  </si>
  <si>
    <t>15-59 ans</t>
  </si>
  <si>
    <t>Paludisme</t>
  </si>
  <si>
    <t>Douleurs dans le dos/membre/articulations</t>
  </si>
  <si>
    <t>Toux</t>
  </si>
  <si>
    <t>Problème de peau</t>
  </si>
  <si>
    <t>Problème d'oreille/nez/gorge</t>
  </si>
  <si>
    <t>Problème d'oeil</t>
  </si>
  <si>
    <t>Problème dentaire</t>
  </si>
  <si>
    <t>Blessure/fracture/entorse</t>
  </si>
  <si>
    <t>Tension/Diabète</t>
  </si>
  <si>
    <t>Montant</t>
  </si>
  <si>
    <t xml:space="preserve">Total </t>
  </si>
  <si>
    <t>Tableau I- 1: Evolution des taux de morbidité  par groupe d’âge selon le sexe (%)</t>
  </si>
  <si>
    <t>Tableau I- 1: Evolution des taux de morbidité[1] par groupe d’âge selon le sexe (%)</t>
  </si>
  <si>
    <t>[1] La morbidité se réfère aux trois mois précédent l’interview</t>
  </si>
  <si>
    <t>Tableau I- 2:Taux de morbidité par région, milieu, niveau d’instruction et quintile selon le groupe d’âge (%)</t>
  </si>
  <si>
    <t xml:space="preserve">Kidal </t>
  </si>
  <si>
    <t>Tableau I- 3: Fréquence de certaines maladies [1], par région, milieu, sexe, groupe d’âge et quintile (en %)</t>
  </si>
  <si>
    <t>Douleurs dans le dos</t>
  </si>
  <si>
    <t>Maux de tête / Céphalées</t>
  </si>
  <si>
    <t>[1] Ces résultats portent sur les personnes ayant déclaré avoir été malades sur la période de référence (« les trois derniers mois »). La question est à réponses multiples c'est-à-dire qu’une même personne pouvait souffrir à la fois d’une ou de plusieurs maladies.</t>
  </si>
  <si>
    <t>Diarrhée</t>
  </si>
  <si>
    <t>Maux de tête/cephalées</t>
  </si>
  <si>
    <t>moins de 5 ans</t>
  </si>
  <si>
    <t>5 à 10 ans</t>
  </si>
  <si>
    <t>11 à 14 ans</t>
  </si>
  <si>
    <t>15 à 59 ans</t>
  </si>
  <si>
    <t xml:space="preserve">      'Bamako</t>
  </si>
  <si>
    <t xml:space="preserve">      'Autres Villes</t>
  </si>
  <si>
    <t>Aide de l’Etat</t>
  </si>
  <si>
    <t>Aide d’une ONG</t>
  </si>
  <si>
    <t>Vente de bétail</t>
  </si>
  <si>
    <t>Vente de son capital</t>
  </si>
  <si>
    <t xml:space="preserve"> Vente de biens</t>
  </si>
  <si>
    <t>Utilisation de son épargne</t>
  </si>
  <si>
    <t>Contracter un prêt</t>
  </si>
  <si>
    <t xml:space="preserve"> Aide d’un parent/ami</t>
  </si>
  <si>
    <t>Emigration d’un membre de la famille</t>
  </si>
  <si>
    <t xml:space="preserve">Région </t>
  </si>
  <si>
    <t>[1] La question est à réponses multiples. Le cumul des pourcentages est sans objet.</t>
  </si>
  <si>
    <t>Fonction</t>
  </si>
  <si>
    <t>Dépenses trimestrielles sans biens durables avril-juin</t>
  </si>
  <si>
    <t>Dépenses trimestrielles sans biens durables juillet-septembre</t>
  </si>
  <si>
    <t xml:space="preserve">Alimentation et Boissons non alcoolisées </t>
  </si>
  <si>
    <t xml:space="preserve">Boissons alcoolisées, Tabac et Stupéfiants </t>
  </si>
  <si>
    <t xml:space="preserve">Articles d'Habillements et Chaussures </t>
  </si>
  <si>
    <t xml:space="preserve">Logements, Eau, Electricité, Gaz et Autres Combustibles </t>
  </si>
  <si>
    <t xml:space="preserve">Meubles, Articles de ménages et Entretien </t>
  </si>
  <si>
    <t xml:space="preserve">Santé </t>
  </si>
  <si>
    <t xml:space="preserve">Transport </t>
  </si>
  <si>
    <t xml:space="preserve">Communication </t>
  </si>
  <si>
    <t xml:space="preserve">Loisirs et Cultures </t>
  </si>
  <si>
    <t xml:space="preserve">Enseignements </t>
  </si>
  <si>
    <t xml:space="preserve">Restaurants et Hôtels </t>
  </si>
  <si>
    <t xml:space="preserve">Biens et services divers </t>
  </si>
  <si>
    <t>Dépenses par ménage</t>
  </si>
  <si>
    <t xml:space="preserve"> Urbain </t>
  </si>
  <si>
    <t xml:space="preserve"> Rural </t>
  </si>
  <si>
    <t>Part</t>
  </si>
  <si>
    <r>
      <t xml:space="preserve">Tableau IV- 4: Part des fonctions de consommation en </t>
    </r>
    <r>
      <rPr>
        <b/>
        <sz val="11"/>
        <color indexed="8"/>
        <rFont val="Arial Narrow"/>
        <family val="2"/>
      </rPr>
      <t>octobre - décembre</t>
    </r>
    <r>
      <rPr>
        <b/>
        <sz val="11"/>
        <color indexed="8"/>
        <rFont val="Arial Narrow"/>
        <family val="2"/>
      </rPr>
      <t xml:space="preserve"> 2019 selon le milieu de résidence (milliards de FCFA, %)</t>
    </r>
  </si>
  <si>
    <t>Biens et services divers</t>
  </si>
  <si>
    <t>RESULTATS CHIFFRES</t>
  </si>
  <si>
    <t>TROISIEME PASSAGE (juillet-septembre) 2021</t>
  </si>
  <si>
    <t>  Groupe d’âge</t>
  </si>
  <si>
    <t>Janvier-mars 2021</t>
  </si>
  <si>
    <t>Avril-juin 2021</t>
  </si>
  <si>
    <t>Juillet-septembre 2021</t>
  </si>
  <si>
    <t xml:space="preserve">Groupe d'age </t>
  </si>
  <si>
    <t>2. SECURITE ALIMENTAIRE</t>
  </si>
  <si>
    <t>Janvier à mars</t>
  </si>
  <si>
    <t>Juillet à septembre</t>
  </si>
  <si>
    <t>Tableau II- 1 : Evolution de la situation de l’insécurité alimentaire des ménages par région et milieu de résidence (%)</t>
  </si>
  <si>
    <t>Tableau II- 2 : Principales stratégies adoptées pour gérer l'insécurité alimentaire dans les ménages, par milieu de résidence (%)[1]</t>
  </si>
  <si>
    <t xml:space="preserve">3. DEPENSES DE CONSOMMATION TRIMESTRIELLE </t>
  </si>
  <si>
    <t>Dépenses trimestrielles sans biens durables janvier-mars</t>
  </si>
  <si>
    <t>Tableau III- 1: Répartition des dépenses trimestrielles sur les fonctions de consommation (milliards de FCFA, %).</t>
  </si>
  <si>
    <t>Tableau III- 2: Dépenses par ménage, par tête et par équivalent adulte (FCFA)</t>
  </si>
  <si>
    <t>Juillet-septembre</t>
  </si>
  <si>
    <r>
      <t>Tableau III- 5</t>
    </r>
    <r>
      <rPr>
        <b/>
        <sz val="11"/>
        <color indexed="8"/>
        <rFont val="Arial Narrow"/>
        <family val="2"/>
      </rPr>
      <t>: Répartition des dépenses de consommation par région et par fonction (milliards de FCFA, %)</t>
    </r>
  </si>
  <si>
    <r>
      <t>Tableau I- 4</t>
    </r>
    <r>
      <rPr>
        <b/>
        <sz val="11"/>
        <color indexed="8"/>
        <rFont val="Arial Narrow"/>
        <family val="2"/>
      </rPr>
      <t xml:space="preserve"> : Prévalence de certaines maladies (en %)</t>
    </r>
  </si>
  <si>
    <r>
      <t>Source : EMOP 2021, passage 3 (juillet-septembre</t>
    </r>
    <r>
      <rPr>
        <b/>
        <i/>
        <u/>
        <sz val="12"/>
        <color theme="1"/>
        <rFont val="Arial Narrow"/>
        <family val="2"/>
      </rPr>
      <t>)</t>
    </r>
  </si>
  <si>
    <t>Source : EMOP 2021, passage 3 (juillet-septembre)</t>
  </si>
  <si>
    <r>
      <t>Tableau IV- 3</t>
    </r>
    <r>
      <rPr>
        <b/>
        <sz val="12"/>
        <color indexed="8"/>
        <rFont val="Arial Narrow"/>
        <family val="2"/>
      </rPr>
      <t>: Structure de la consommation trimestrielle des ménages maliens de juillet à septembre 2021 selon le mode d’acquisition (milliards de FCFA, %)</t>
    </r>
  </si>
  <si>
    <r>
      <t> </t>
    </r>
    <r>
      <rPr>
        <sz val="12"/>
        <color indexed="8"/>
        <rFont val="Arial Narrow"/>
        <family val="2"/>
      </rPr>
      <t>Trimestre de collecte</t>
    </r>
  </si>
  <si>
    <r>
      <t>Source : EMOP 2021, passage 3 (juillet-septembre</t>
    </r>
    <r>
      <rPr>
        <b/>
        <i/>
        <u/>
        <sz val="12"/>
        <rFont val="Arial Narrow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</si>
</sst>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0.0"/>
  </numFmts>
  <fonts count="49" x14ac:knownFonts="1">
    <font>
      <sz val="11"/>
      <color theme="1"/>
      <name val="Calibri"/>
      <family val="2"/>
      <scheme val="minor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1"/>
      <color indexed="8"/>
      <name val="Arial Narrow"/>
      <family val="2"/>
    </font>
    <font>
      <sz val="10"/>
      <name val="Arial"/>
      <family val="2"/>
    </font>
    <font>
      <b/>
      <sz val="10"/>
      <name val="Tahoma"/>
      <family val="2"/>
    </font>
    <font>
      <b/>
      <sz val="12"/>
      <name val="Tahoma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i/>
      <sz val="12"/>
      <color rgb="FF000000"/>
      <name val="Arial Narrow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 Narrow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Arial Black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24"/>
      <color theme="1"/>
      <name val="Times New Roman"/>
      <family val="1"/>
    </font>
    <font>
      <b/>
      <sz val="22"/>
      <color theme="1"/>
      <name val="Times New Roman"/>
      <family val="1"/>
    </font>
    <font>
      <b/>
      <sz val="28"/>
      <color theme="1"/>
      <name val="Times New Roman"/>
      <family val="1"/>
    </font>
    <font>
      <b/>
      <sz val="12"/>
      <name val="Arial Narrow"/>
      <family val="2"/>
    </font>
    <font>
      <b/>
      <i/>
      <u/>
      <sz val="11"/>
      <color theme="1"/>
      <name val="Arial Narrow"/>
      <family val="2"/>
    </font>
    <font>
      <b/>
      <i/>
      <u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u/>
      <sz val="11"/>
      <name val="Arial Narrow"/>
      <family val="2"/>
    </font>
    <font>
      <b/>
      <u/>
      <sz val="12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b/>
      <i/>
      <u/>
      <sz val="12"/>
      <name val="Arial Narrow"/>
      <family val="2"/>
    </font>
    <font>
      <b/>
      <i/>
      <sz val="12"/>
      <name val="Arial Narrow"/>
      <family val="2"/>
    </font>
    <font>
      <u/>
      <sz val="12"/>
      <name val="Arial Narrow"/>
      <family val="2"/>
    </font>
    <font>
      <b/>
      <i/>
      <u/>
      <sz val="11"/>
      <name val="Arial Narrow"/>
      <family val="2"/>
    </font>
    <font>
      <b/>
      <i/>
      <sz val="11"/>
      <name val="Arial Narrow"/>
      <family val="2"/>
    </font>
    <font>
      <u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A6A6A6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170">
    <xf numFmtId="0" fontId="0" fillId="0" borderId="0" xfId="0"/>
    <xf numFmtId="0" fontId="14" fillId="0" borderId="2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7" fillId="0" borderId="0" xfId="0" applyFont="1"/>
    <xf numFmtId="0" fontId="1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justify" vertical="center"/>
    </xf>
    <xf numFmtId="0" fontId="15" fillId="0" borderId="22" xfId="0" applyFont="1" applyBorder="1" applyAlignment="1">
      <alignment horizontal="center" vertical="center"/>
    </xf>
    <xf numFmtId="0" fontId="20" fillId="0" borderId="0" xfId="0" applyFont="1"/>
    <xf numFmtId="0" fontId="6" fillId="0" borderId="0" xfId="2" applyFont="1" applyAlignment="1"/>
    <xf numFmtId="0" fontId="20" fillId="0" borderId="0" xfId="0" applyFont="1" applyAlignment="1">
      <alignment wrapText="1"/>
    </xf>
    <xf numFmtId="3" fontId="7" fillId="0" borderId="0" xfId="2" applyNumberFormat="1" applyFont="1" applyAlignment="1">
      <alignment horizontal="center" vertical="top" wrapText="1"/>
    </xf>
    <xf numFmtId="4" fontId="15" fillId="0" borderId="22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3" fillId="0" borderId="0" xfId="0" applyFont="1" applyAlignment="1">
      <alignment horizontal="justify" vertical="center"/>
    </xf>
    <xf numFmtId="0" fontId="0" fillId="0" borderId="0" xfId="0" applyAlignment="1"/>
    <xf numFmtId="0" fontId="27" fillId="0" borderId="0" xfId="0" applyFont="1"/>
    <xf numFmtId="0" fontId="28" fillId="0" borderId="0" xfId="0" applyFont="1"/>
    <xf numFmtId="0" fontId="22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64" fontId="25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65" fontId="10" fillId="0" borderId="15" xfId="4" applyNumberFormat="1" applyFont="1" applyBorder="1" applyAlignment="1">
      <alignment horizontal="center" vertical="top"/>
    </xf>
    <xf numFmtId="0" fontId="15" fillId="0" borderId="14" xfId="0" applyFont="1" applyBorder="1" applyAlignment="1">
      <alignment horizontal="center" vertical="center"/>
    </xf>
    <xf numFmtId="0" fontId="30" fillId="0" borderId="14" xfId="0" applyFont="1" applyBorder="1"/>
    <xf numFmtId="0" fontId="19" fillId="0" borderId="14" xfId="0" applyFont="1" applyBorder="1"/>
    <xf numFmtId="164" fontId="19" fillId="0" borderId="14" xfId="0" applyNumberFormat="1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164" fontId="30" fillId="0" borderId="14" xfId="0" applyNumberFormat="1" applyFont="1" applyBorder="1" applyAlignment="1">
      <alignment horizontal="center"/>
    </xf>
    <xf numFmtId="0" fontId="31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2" fillId="0" borderId="19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top" wrapText="1"/>
    </xf>
    <xf numFmtId="0" fontId="15" fillId="0" borderId="1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vertical="top"/>
    </xf>
    <xf numFmtId="0" fontId="7" fillId="0" borderId="0" xfId="2" applyFont="1" applyAlignment="1">
      <alignment horizontal="center" vertical="top" wrapText="1"/>
    </xf>
    <xf numFmtId="0" fontId="6" fillId="0" borderId="0" xfId="2" applyFont="1" applyAlignment="1">
      <alignment vertical="top"/>
    </xf>
    <xf numFmtId="0" fontId="6" fillId="0" borderId="0" xfId="2" applyFont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26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38" fillId="0" borderId="0" xfId="0" applyFont="1"/>
    <xf numFmtId="0" fontId="15" fillId="0" borderId="16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40" fillId="0" borderId="8" xfId="1" applyFont="1" applyBorder="1" applyAlignment="1">
      <alignment horizontal="center" vertical="center"/>
    </xf>
    <xf numFmtId="0" fontId="41" fillId="0" borderId="0" xfId="0" applyFont="1"/>
    <xf numFmtId="0" fontId="41" fillId="0" borderId="3" xfId="0" applyFont="1" applyBorder="1" applyAlignment="1">
      <alignment vertical="center" wrapText="1"/>
    </xf>
    <xf numFmtId="0" fontId="34" fillId="5" borderId="12" xfId="0" applyFont="1" applyFill="1" applyBorder="1" applyAlignment="1">
      <alignment horizontal="center" vertical="center"/>
    </xf>
    <xf numFmtId="0" fontId="34" fillId="5" borderId="13" xfId="0" applyFont="1" applyFill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/>
    </xf>
    <xf numFmtId="0" fontId="41" fillId="0" borderId="2" xfId="0" applyFont="1" applyBorder="1" applyAlignment="1">
      <alignment vertical="center"/>
    </xf>
    <xf numFmtId="0" fontId="41" fillId="0" borderId="1" xfId="0" applyFont="1" applyBorder="1" applyAlignment="1">
      <alignment horizontal="center" vertical="center"/>
    </xf>
    <xf numFmtId="164" fontId="41" fillId="0" borderId="1" xfId="0" applyNumberFormat="1" applyFont="1" applyBorder="1" applyAlignment="1">
      <alignment horizontal="center" vertical="center"/>
    </xf>
    <xf numFmtId="0" fontId="42" fillId="0" borderId="2" xfId="0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164" fontId="34" fillId="0" borderId="1" xfId="0" applyNumberFormat="1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0" xfId="1" applyFont="1" applyAlignment="1">
      <alignment vertical="center"/>
    </xf>
    <xf numFmtId="0" fontId="39" fillId="0" borderId="0" xfId="1" applyFont="1" applyAlignment="1">
      <alignment vertical="center"/>
    </xf>
    <xf numFmtId="0" fontId="8" fillId="0" borderId="0" xfId="0" applyFont="1"/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0" xfId="1" applyFont="1" applyAlignment="1">
      <alignment horizontal="justify" vertical="center"/>
    </xf>
    <xf numFmtId="165" fontId="41" fillId="0" borderId="10" xfId="3" applyNumberFormat="1" applyFont="1" applyBorder="1" applyAlignment="1">
      <alignment horizontal="center" vertical="top"/>
    </xf>
    <xf numFmtId="165" fontId="41" fillId="0" borderId="3" xfId="3" applyNumberFormat="1" applyFont="1" applyBorder="1" applyAlignment="1">
      <alignment horizontal="center" vertical="top"/>
    </xf>
    <xf numFmtId="165" fontId="34" fillId="0" borderId="3" xfId="3" applyNumberFormat="1" applyFont="1" applyBorder="1" applyAlignment="1">
      <alignment horizontal="center" vertical="top"/>
    </xf>
    <xf numFmtId="0" fontId="34" fillId="0" borderId="0" xfId="0" applyFont="1" applyAlignment="1">
      <alignment horizontal="center" vertical="center" wrapText="1"/>
    </xf>
    <xf numFmtId="0" fontId="34" fillId="0" borderId="16" xfId="0" applyFont="1" applyBorder="1" applyAlignment="1">
      <alignment vertical="center"/>
    </xf>
    <xf numFmtId="0" fontId="34" fillId="0" borderId="1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2" xfId="0" applyFont="1" applyBorder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</cellXfs>
  <cellStyles count="5">
    <cellStyle name="Lien hypertexte" xfId="1" builtinId="8"/>
    <cellStyle name="Normal" xfId="0" builtinId="0"/>
    <cellStyle name="Normal_ELIM Resultats bruts version finale 21" xfId="2"/>
    <cellStyle name="Normal_Feuil9" xfId="3"/>
    <cellStyle name="Normal_TableauIII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0</xdr:rowOff>
    </xdr:from>
    <xdr:to>
      <xdr:col>5</xdr:col>
      <xdr:colOff>504825</xdr:colOff>
      <xdr:row>8</xdr:row>
      <xdr:rowOff>76200</xdr:rowOff>
    </xdr:to>
    <xdr:pic>
      <xdr:nvPicPr>
        <xdr:cNvPr id="1028" name="Image 4">
          <a:extLst>
            <a:ext uri="{FF2B5EF4-FFF2-40B4-BE49-F238E27FC236}">
              <a16:creationId xmlns:a16="http://schemas.microsoft.com/office/drawing/2014/main" id="{92FF0232-402C-4919-8DC0-706C193F0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0"/>
          <a:ext cx="1676400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29</xdr:row>
      <xdr:rowOff>57150</xdr:rowOff>
    </xdr:from>
    <xdr:to>
      <xdr:col>12</xdr:col>
      <xdr:colOff>352425</xdr:colOff>
      <xdr:row>34</xdr:row>
      <xdr:rowOff>19050</xdr:rowOff>
    </xdr:to>
    <xdr:pic>
      <xdr:nvPicPr>
        <xdr:cNvPr id="1029" name="Image 5">
          <a:extLst>
            <a:ext uri="{FF2B5EF4-FFF2-40B4-BE49-F238E27FC236}">
              <a16:creationId xmlns:a16="http://schemas.microsoft.com/office/drawing/2014/main" id="{0527C677-158C-4FEF-A1D0-F58F04EA5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476875"/>
          <a:ext cx="91344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12</xdr:row>
      <xdr:rowOff>28575</xdr:rowOff>
    </xdr:from>
    <xdr:to>
      <xdr:col>6</xdr:col>
      <xdr:colOff>400050</xdr:colOff>
      <xdr:row>21</xdr:row>
      <xdr:rowOff>47625</xdr:rowOff>
    </xdr:to>
    <xdr:pic>
      <xdr:nvPicPr>
        <xdr:cNvPr id="1030" name="Image 1">
          <a:extLst>
            <a:ext uri="{FF2B5EF4-FFF2-40B4-BE49-F238E27FC236}">
              <a16:creationId xmlns:a16="http://schemas.microsoft.com/office/drawing/2014/main" id="{7E573394-E61E-42B1-98DF-A5B6014A9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219325"/>
          <a:ext cx="4114800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workbookViewId="0">
      <selection activeCell="L11" sqref="L11"/>
    </sheetView>
  </sheetViews>
  <sheetFormatPr baseColWidth="10" defaultRowHeight="15" x14ac:dyDescent="0.25"/>
  <sheetData>
    <row r="1" spans="1:9" x14ac:dyDescent="0.25">
      <c r="A1" s="25"/>
      <c r="B1" s="25"/>
      <c r="C1" s="25"/>
      <c r="D1" s="25"/>
      <c r="E1" s="25"/>
      <c r="F1" s="25"/>
      <c r="G1" s="25"/>
      <c r="H1" s="25"/>
      <c r="I1" s="25"/>
    </row>
    <row r="2" spans="1:9" x14ac:dyDescent="0.25">
      <c r="A2" s="25"/>
      <c r="B2" s="25"/>
      <c r="C2" s="25"/>
      <c r="D2" s="25"/>
      <c r="E2" s="25"/>
      <c r="F2" s="25"/>
      <c r="G2" s="25"/>
      <c r="H2" s="25"/>
      <c r="I2" s="25"/>
    </row>
    <row r="3" spans="1:9" ht="14.45" customHeight="1" x14ac:dyDescent="0.25">
      <c r="A3" s="25"/>
      <c r="B3" s="25"/>
      <c r="C3" s="25"/>
      <c r="D3" s="25"/>
      <c r="E3" s="25"/>
      <c r="F3" s="25"/>
      <c r="G3" s="25"/>
      <c r="H3" s="25"/>
      <c r="I3" s="25"/>
    </row>
    <row r="4" spans="1:9" ht="14.45" customHeight="1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ht="14.45" customHeight="1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ht="14.45" customHeight="1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9" ht="14.45" customHeight="1" x14ac:dyDescent="0.25">
      <c r="A7" s="25"/>
      <c r="B7" s="25"/>
      <c r="C7" s="25"/>
      <c r="D7" s="25"/>
      <c r="E7" s="25"/>
      <c r="F7" s="25"/>
      <c r="G7" s="25"/>
      <c r="H7" s="25"/>
      <c r="I7" s="25"/>
    </row>
    <row r="8" spans="1:9" ht="14.45" customHeight="1" x14ac:dyDescent="0.25">
      <c r="A8" s="25"/>
      <c r="B8" s="25"/>
      <c r="C8" s="25"/>
      <c r="D8" s="25"/>
      <c r="E8" s="25"/>
      <c r="F8" s="25"/>
      <c r="G8" s="25"/>
      <c r="H8" s="25"/>
      <c r="I8" s="25"/>
    </row>
    <row r="9" spans="1:9" ht="14.45" customHeight="1" x14ac:dyDescent="0.25">
      <c r="A9" s="25"/>
      <c r="B9" s="25"/>
      <c r="C9" s="25"/>
      <c r="D9" s="25"/>
      <c r="E9" s="25"/>
      <c r="F9" s="25"/>
      <c r="G9" s="25"/>
      <c r="H9" s="25"/>
      <c r="I9" s="25"/>
    </row>
    <row r="10" spans="1:9" ht="14.45" customHeight="1" x14ac:dyDescent="0.25">
      <c r="A10" s="25"/>
      <c r="B10" s="25"/>
      <c r="C10" s="25"/>
      <c r="D10" s="25"/>
      <c r="E10" s="25"/>
      <c r="F10" s="25"/>
      <c r="G10" s="25"/>
      <c r="H10" s="25"/>
      <c r="I10" s="25"/>
    </row>
    <row r="11" spans="1:9" ht="14.45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</row>
    <row r="12" spans="1:9" ht="14.45" customHeight="1" x14ac:dyDescent="0.25">
      <c r="A12" s="25"/>
      <c r="B12" s="25"/>
      <c r="C12" s="25"/>
      <c r="D12" s="25"/>
      <c r="E12" s="25"/>
      <c r="F12" s="25"/>
      <c r="G12" s="25"/>
      <c r="H12" s="25"/>
      <c r="I12" s="25"/>
    </row>
    <row r="13" spans="1:9" ht="14.45" customHeight="1" x14ac:dyDescent="0.25">
      <c r="A13" s="25"/>
      <c r="B13" s="25"/>
      <c r="C13" s="25"/>
      <c r="D13" s="25"/>
      <c r="E13" s="25"/>
      <c r="F13" s="25"/>
      <c r="G13" s="25"/>
      <c r="H13" s="25"/>
      <c r="I13" s="25"/>
    </row>
    <row r="14" spans="1:9" ht="14.45" customHeight="1" x14ac:dyDescent="0.25">
      <c r="A14" s="25"/>
      <c r="B14" s="25"/>
      <c r="C14" s="25"/>
      <c r="D14" s="25"/>
      <c r="E14" s="25"/>
      <c r="F14" s="25"/>
      <c r="G14" s="25"/>
      <c r="H14" s="25"/>
      <c r="I14" s="25"/>
    </row>
    <row r="15" spans="1:9" ht="14.4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</row>
    <row r="16" spans="1:9" ht="14.4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</row>
    <row r="17" spans="1:9" ht="14.4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</row>
    <row r="18" spans="1:9" ht="14.4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</row>
    <row r="19" spans="1:9" ht="14.4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</row>
    <row r="20" spans="1:9" ht="14.4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</row>
    <row r="21" spans="1:9" ht="14.4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</row>
    <row r="22" spans="1:9" ht="14.45" customHeight="1" x14ac:dyDescent="0.25">
      <c r="A22" s="25"/>
      <c r="B22" s="25"/>
      <c r="C22" s="25"/>
      <c r="D22" s="25"/>
      <c r="E22" s="25"/>
      <c r="F22" s="25"/>
      <c r="G22" s="25"/>
      <c r="H22" s="25"/>
      <c r="I22" s="25"/>
    </row>
    <row r="23" spans="1:9" ht="14.4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</row>
    <row r="24" spans="1:9" ht="14.45" customHeight="1" x14ac:dyDescent="0.25">
      <c r="A24" s="25"/>
      <c r="B24" s="25"/>
      <c r="C24" s="25"/>
      <c r="D24" s="25"/>
      <c r="E24" s="25"/>
      <c r="F24" s="25"/>
      <c r="G24" s="25"/>
      <c r="H24" s="25"/>
      <c r="I24" s="25"/>
    </row>
    <row r="25" spans="1:9" ht="3" customHeight="1" x14ac:dyDescent="0.35">
      <c r="A25" s="25"/>
      <c r="B25" s="26"/>
      <c r="C25" s="26"/>
      <c r="D25" s="26"/>
      <c r="E25" s="26"/>
      <c r="F25" s="26"/>
      <c r="G25" s="25"/>
      <c r="H25" s="25"/>
      <c r="I25" s="25"/>
    </row>
    <row r="26" spans="1:9" ht="28.15" customHeight="1" x14ac:dyDescent="0.5">
      <c r="A26" s="25"/>
      <c r="B26" s="27"/>
      <c r="C26" s="27" t="s">
        <v>109</v>
      </c>
      <c r="D26" s="27"/>
      <c r="E26" s="27"/>
      <c r="F26" s="26"/>
      <c r="G26" s="25"/>
      <c r="H26" s="25"/>
      <c r="I26" s="25"/>
    </row>
    <row r="27" spans="1:9" ht="24.6" customHeight="1" x14ac:dyDescent="0.5">
      <c r="A27" s="25"/>
      <c r="B27" s="27" t="s">
        <v>110</v>
      </c>
      <c r="C27" s="27"/>
      <c r="D27" s="27"/>
      <c r="E27" s="27"/>
      <c r="F27" s="26"/>
      <c r="G27" s="25"/>
      <c r="H27" s="25"/>
      <c r="I27" s="25"/>
    </row>
    <row r="28" spans="1:9" ht="14.45" customHeight="1" x14ac:dyDescent="0.25">
      <c r="A28" s="25"/>
      <c r="G28" s="25"/>
      <c r="H28" s="25"/>
      <c r="I28" s="25"/>
    </row>
    <row r="29" spans="1:9" ht="14.45" customHeight="1" x14ac:dyDescent="0.25">
      <c r="A29" s="25"/>
      <c r="B29" s="25"/>
      <c r="C29" s="25"/>
      <c r="D29" s="25"/>
      <c r="E29" s="25"/>
      <c r="F29" s="25"/>
      <c r="G29" s="25"/>
      <c r="H29" s="25"/>
      <c r="I29" s="25"/>
    </row>
    <row r="30" spans="1:9" ht="14.45" customHeight="1" x14ac:dyDescent="0.25">
      <c r="A30" s="25"/>
      <c r="B30" s="25"/>
      <c r="C30" s="25"/>
      <c r="D30" s="25"/>
      <c r="E30" s="25"/>
      <c r="F30" s="25"/>
      <c r="G30" s="25"/>
      <c r="H30" s="25"/>
      <c r="I30" s="25"/>
    </row>
    <row r="31" spans="1:9" ht="14.45" customHeight="1" x14ac:dyDescent="0.25">
      <c r="A31" s="25"/>
      <c r="B31" s="25"/>
      <c r="C31" s="25"/>
      <c r="D31" s="25"/>
      <c r="E31" s="25"/>
      <c r="F31" s="25"/>
      <c r="G31" s="25"/>
      <c r="H31" s="25"/>
      <c r="I31" s="25"/>
    </row>
    <row r="32" spans="1:9" ht="14.45" customHeight="1" x14ac:dyDescent="0.25">
      <c r="A32" s="25"/>
      <c r="B32" s="25"/>
      <c r="C32" s="25"/>
      <c r="D32" s="25"/>
      <c r="E32" s="25"/>
      <c r="F32" s="25"/>
      <c r="G32" s="25"/>
      <c r="H32" s="25"/>
      <c r="I32" s="25"/>
    </row>
    <row r="33" spans="1:9" ht="14.45" customHeight="1" x14ac:dyDescent="0.25">
      <c r="A33" s="25"/>
      <c r="B33" s="25"/>
      <c r="C33" s="25"/>
      <c r="D33" s="25"/>
      <c r="E33" s="25"/>
      <c r="F33" s="25"/>
      <c r="G33" s="25"/>
      <c r="H33" s="25"/>
      <c r="I33" s="25"/>
    </row>
    <row r="34" spans="1:9" ht="14.45" customHeight="1" x14ac:dyDescent="0.25">
      <c r="A34" s="25"/>
      <c r="B34" s="25"/>
      <c r="C34" s="25"/>
      <c r="D34" s="25"/>
      <c r="E34" s="25"/>
      <c r="F34" s="25"/>
      <c r="G34" s="25"/>
      <c r="H34" s="25"/>
      <c r="I34" s="25"/>
    </row>
    <row r="35" spans="1:9" ht="14.45" customHeight="1" x14ac:dyDescent="0.25">
      <c r="A35" s="25"/>
      <c r="B35" s="25"/>
      <c r="C35" s="25"/>
      <c r="D35" s="25"/>
      <c r="E35" s="25"/>
      <c r="F35" s="25"/>
      <c r="G35" s="25"/>
      <c r="H35" s="25"/>
      <c r="I35" s="25"/>
    </row>
    <row r="36" spans="1:9" x14ac:dyDescent="0.25">
      <c r="A36" s="25"/>
      <c r="B36" s="25"/>
      <c r="C36" s="25"/>
      <c r="D36" s="25"/>
      <c r="E36" s="25"/>
      <c r="F36" s="25"/>
      <c r="G36" s="25"/>
      <c r="H36" s="25"/>
      <c r="I36" s="25"/>
    </row>
    <row r="37" spans="1:9" x14ac:dyDescent="0.25">
      <c r="A37" s="25"/>
      <c r="B37" s="25"/>
      <c r="C37" s="25"/>
      <c r="D37" s="25"/>
      <c r="E37" s="25"/>
      <c r="F37" s="25"/>
      <c r="G37" s="25"/>
      <c r="H37" s="25"/>
      <c r="I37" s="25"/>
    </row>
    <row r="38" spans="1:9" x14ac:dyDescent="0.25">
      <c r="A38" s="25"/>
      <c r="B38" s="25"/>
      <c r="C38" s="25"/>
      <c r="D38" s="25"/>
      <c r="E38" s="25"/>
      <c r="F38" s="25"/>
      <c r="G38" s="25"/>
      <c r="H38" s="25"/>
      <c r="I38" s="25"/>
    </row>
    <row r="39" spans="1:9" x14ac:dyDescent="0.25">
      <c r="A39" s="25"/>
      <c r="B39" s="25"/>
      <c r="C39" s="25"/>
      <c r="D39" s="25"/>
      <c r="E39" s="25"/>
      <c r="F39" s="25"/>
      <c r="G39" s="25"/>
      <c r="H39" s="25"/>
      <c r="I39" s="25"/>
    </row>
    <row r="40" spans="1:9" x14ac:dyDescent="0.25">
      <c r="A40" s="25"/>
      <c r="B40" s="25"/>
      <c r="C40" s="25"/>
      <c r="D40" s="25"/>
      <c r="E40" s="25"/>
      <c r="F40" s="25"/>
      <c r="G40" s="25"/>
      <c r="H40" s="25"/>
      <c r="I40" s="25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H26" sqref="H26"/>
    </sheetView>
  </sheetViews>
  <sheetFormatPr baseColWidth="10" defaultRowHeight="15.75" x14ac:dyDescent="0.25"/>
  <cols>
    <col min="1" max="1" width="30.5703125" style="117" customWidth="1"/>
    <col min="2" max="16384" width="11.42578125" style="117"/>
  </cols>
  <sheetData>
    <row r="1" spans="1:11" ht="16.5" thickBot="1" x14ac:dyDescent="0.3">
      <c r="A1" s="116" t="s">
        <v>120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63.75" thickBot="1" x14ac:dyDescent="0.3">
      <c r="A2" s="118"/>
      <c r="B2" s="88" t="s">
        <v>77</v>
      </c>
      <c r="C2" s="88" t="s">
        <v>78</v>
      </c>
      <c r="D2" s="88" t="s">
        <v>79</v>
      </c>
      <c r="E2" s="88" t="s">
        <v>80</v>
      </c>
      <c r="F2" s="88" t="s">
        <v>81</v>
      </c>
      <c r="G2" s="88" t="s">
        <v>82</v>
      </c>
      <c r="H2" s="88" t="s">
        <v>83</v>
      </c>
      <c r="I2" s="88" t="s">
        <v>84</v>
      </c>
      <c r="J2" s="88" t="s">
        <v>85</v>
      </c>
      <c r="K2" s="88" t="s">
        <v>16</v>
      </c>
    </row>
    <row r="3" spans="1:11" ht="16.5" thickBot="1" x14ac:dyDescent="0.3">
      <c r="A3" s="119" t="s">
        <v>86</v>
      </c>
      <c r="B3" s="120"/>
      <c r="C3" s="120"/>
      <c r="D3" s="120"/>
      <c r="E3" s="120"/>
      <c r="F3" s="120"/>
      <c r="G3" s="120"/>
      <c r="H3" s="120"/>
      <c r="I3" s="120"/>
      <c r="J3" s="120"/>
      <c r="K3" s="121"/>
    </row>
    <row r="4" spans="1:11" ht="16.5" thickBot="1" x14ac:dyDescent="0.3">
      <c r="A4" s="122" t="s">
        <v>1</v>
      </c>
      <c r="B4" s="123">
        <v>20.2</v>
      </c>
      <c r="C4" s="123">
        <v>0</v>
      </c>
      <c r="D4" s="123">
        <v>0.2</v>
      </c>
      <c r="E4" s="123">
        <v>23.7</v>
      </c>
      <c r="F4" s="123">
        <v>0.1</v>
      </c>
      <c r="G4" s="123">
        <v>7.7</v>
      </c>
      <c r="H4" s="123">
        <v>9.1999999999999993</v>
      </c>
      <c r="I4" s="123">
        <v>31.2</v>
      </c>
      <c r="J4" s="123">
        <v>49.7</v>
      </c>
      <c r="K4" s="124">
        <v>0</v>
      </c>
    </row>
    <row r="5" spans="1:11" ht="16.5" thickBot="1" x14ac:dyDescent="0.3">
      <c r="A5" s="122" t="s">
        <v>2</v>
      </c>
      <c r="B5" s="123">
        <v>47.8</v>
      </c>
      <c r="C5" s="123">
        <v>0</v>
      </c>
      <c r="D5" s="123">
        <v>0</v>
      </c>
      <c r="E5" s="123">
        <v>9.3000000000000007</v>
      </c>
      <c r="F5" s="123">
        <v>0</v>
      </c>
      <c r="G5" s="123">
        <v>1.3</v>
      </c>
      <c r="H5" s="123">
        <v>3.1</v>
      </c>
      <c r="I5" s="123">
        <v>24.4</v>
      </c>
      <c r="J5" s="123">
        <v>29.3</v>
      </c>
      <c r="K5" s="124">
        <v>0.19517672836629837</v>
      </c>
    </row>
    <row r="6" spans="1:11" ht="16.5" thickBot="1" x14ac:dyDescent="0.3">
      <c r="A6" s="122" t="s">
        <v>3</v>
      </c>
      <c r="B6" s="123">
        <v>24.9</v>
      </c>
      <c r="C6" s="123">
        <v>2.4</v>
      </c>
      <c r="D6" s="123">
        <v>2.2999999999999998</v>
      </c>
      <c r="E6" s="123">
        <v>18.399999999999999</v>
      </c>
      <c r="F6" s="123">
        <v>0</v>
      </c>
      <c r="G6" s="123">
        <v>7.3</v>
      </c>
      <c r="H6" s="123">
        <v>6.4</v>
      </c>
      <c r="I6" s="123">
        <v>46.4</v>
      </c>
      <c r="J6" s="123">
        <v>32.4</v>
      </c>
      <c r="K6" s="124">
        <v>2.7641881172898297</v>
      </c>
    </row>
    <row r="7" spans="1:11" ht="16.5" thickBot="1" x14ac:dyDescent="0.3">
      <c r="A7" s="122" t="s">
        <v>4</v>
      </c>
      <c r="B7" s="123">
        <v>28.3</v>
      </c>
      <c r="C7" s="123">
        <v>0.5</v>
      </c>
      <c r="D7" s="123">
        <v>9.8000000000000007</v>
      </c>
      <c r="E7" s="123">
        <v>31.3</v>
      </c>
      <c r="F7" s="123">
        <v>0</v>
      </c>
      <c r="G7" s="123">
        <v>1.4</v>
      </c>
      <c r="H7" s="123">
        <v>7.2</v>
      </c>
      <c r="I7" s="123">
        <v>29.9</v>
      </c>
      <c r="J7" s="123">
        <v>42.2</v>
      </c>
      <c r="K7" s="124">
        <v>4.4156282877504021</v>
      </c>
    </row>
    <row r="8" spans="1:11" ht="16.5" thickBot="1" x14ac:dyDescent="0.3">
      <c r="A8" s="122" t="s">
        <v>5</v>
      </c>
      <c r="B8" s="123">
        <v>39.4</v>
      </c>
      <c r="C8" s="123">
        <v>36.4</v>
      </c>
      <c r="D8" s="123">
        <v>42.3</v>
      </c>
      <c r="E8" s="123">
        <v>23.4</v>
      </c>
      <c r="F8" s="123">
        <v>2</v>
      </c>
      <c r="G8" s="123">
        <v>4.2</v>
      </c>
      <c r="H8" s="123">
        <v>17.7</v>
      </c>
      <c r="I8" s="123">
        <v>21.9</v>
      </c>
      <c r="J8" s="123">
        <v>30.8</v>
      </c>
      <c r="K8" s="124">
        <v>0.29232684550894383</v>
      </c>
    </row>
    <row r="9" spans="1:11" ht="16.5" thickBot="1" x14ac:dyDescent="0.3">
      <c r="A9" s="122" t="s">
        <v>6</v>
      </c>
      <c r="B9" s="123">
        <v>0.1</v>
      </c>
      <c r="C9" s="123">
        <v>0</v>
      </c>
      <c r="D9" s="123">
        <v>0</v>
      </c>
      <c r="E9" s="123">
        <v>2.9</v>
      </c>
      <c r="F9" s="123">
        <v>0.5</v>
      </c>
      <c r="G9" s="123">
        <v>12.7</v>
      </c>
      <c r="H9" s="123">
        <v>34.200000000000003</v>
      </c>
      <c r="I9" s="123">
        <v>43.5</v>
      </c>
      <c r="J9" s="123">
        <v>91.5</v>
      </c>
      <c r="K9" s="124">
        <v>0</v>
      </c>
    </row>
    <row r="10" spans="1:11" ht="16.5" thickBot="1" x14ac:dyDescent="0.3">
      <c r="A10" s="122" t="s">
        <v>7</v>
      </c>
      <c r="B10" s="123">
        <v>33.1</v>
      </c>
      <c r="C10" s="123">
        <v>21.4</v>
      </c>
      <c r="D10" s="123">
        <v>53.7</v>
      </c>
      <c r="E10" s="123">
        <v>37.6</v>
      </c>
      <c r="F10" s="123">
        <v>17</v>
      </c>
      <c r="G10" s="123">
        <v>16.3</v>
      </c>
      <c r="H10" s="123">
        <v>15.8</v>
      </c>
      <c r="I10" s="123">
        <v>32.5</v>
      </c>
      <c r="J10" s="123">
        <v>60</v>
      </c>
      <c r="K10" s="124">
        <v>0.73717987045081645</v>
      </c>
    </row>
    <row r="11" spans="1:11" ht="16.5" thickBot="1" x14ac:dyDescent="0.3">
      <c r="A11" s="122" t="s">
        <v>8</v>
      </c>
      <c r="B11" s="123">
        <v>37.799999999999997</v>
      </c>
      <c r="C11" s="123">
        <v>0</v>
      </c>
      <c r="D11" s="123">
        <v>0</v>
      </c>
      <c r="E11" s="123">
        <v>13.5</v>
      </c>
      <c r="F11" s="123">
        <v>0</v>
      </c>
      <c r="G11" s="123">
        <v>0</v>
      </c>
      <c r="H11" s="123">
        <v>36.4</v>
      </c>
      <c r="I11" s="123">
        <v>80.900000000000006</v>
      </c>
      <c r="J11" s="123">
        <v>57.7</v>
      </c>
      <c r="K11" s="124">
        <v>0</v>
      </c>
    </row>
    <row r="12" spans="1:11" ht="16.5" thickBot="1" x14ac:dyDescent="0.3">
      <c r="A12" s="122" t="s">
        <v>9</v>
      </c>
      <c r="B12" s="123">
        <v>28</v>
      </c>
      <c r="C12" s="123">
        <v>0</v>
      </c>
      <c r="D12" s="123">
        <v>0.5</v>
      </c>
      <c r="E12" s="123">
        <v>0</v>
      </c>
      <c r="F12" s="123">
        <v>0</v>
      </c>
      <c r="G12" s="123">
        <v>0</v>
      </c>
      <c r="H12" s="123">
        <v>15.8</v>
      </c>
      <c r="I12" s="123">
        <v>20.9</v>
      </c>
      <c r="J12" s="123">
        <v>50.8</v>
      </c>
      <c r="K12" s="124">
        <v>0.93234868466911969</v>
      </c>
    </row>
    <row r="13" spans="1:11" ht="16.5" thickBot="1" x14ac:dyDescent="0.3">
      <c r="A13" s="119" t="s">
        <v>10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1"/>
    </row>
    <row r="14" spans="1:11" ht="16.5" thickBot="1" x14ac:dyDescent="0.3">
      <c r="A14" s="122" t="s">
        <v>11</v>
      </c>
      <c r="B14" s="123">
        <v>32</v>
      </c>
      <c r="C14" s="123">
        <v>5.4</v>
      </c>
      <c r="D14" s="123">
        <v>11</v>
      </c>
      <c r="E14" s="123">
        <v>5.8</v>
      </c>
      <c r="F14" s="123">
        <v>0.3</v>
      </c>
      <c r="G14" s="123">
        <v>2.2000000000000002</v>
      </c>
      <c r="H14" s="123">
        <v>14.4</v>
      </c>
      <c r="I14" s="123">
        <v>25.9</v>
      </c>
      <c r="J14" s="123">
        <v>52.7</v>
      </c>
      <c r="K14" s="124">
        <v>0.81907552798286898</v>
      </c>
    </row>
    <row r="15" spans="1:11" ht="16.5" thickBot="1" x14ac:dyDescent="0.3">
      <c r="A15" s="125" t="s">
        <v>75</v>
      </c>
      <c r="B15" s="123">
        <v>28</v>
      </c>
      <c r="C15" s="123">
        <v>0</v>
      </c>
      <c r="D15" s="123">
        <v>0.5</v>
      </c>
      <c r="E15" s="123">
        <v>0</v>
      </c>
      <c r="F15" s="123">
        <v>0</v>
      </c>
      <c r="G15" s="123">
        <v>0</v>
      </c>
      <c r="H15" s="123">
        <v>15.8</v>
      </c>
      <c r="I15" s="123">
        <v>20.9</v>
      </c>
      <c r="J15" s="123">
        <v>50.8</v>
      </c>
      <c r="K15" s="124">
        <v>0.93234868466911969</v>
      </c>
    </row>
    <row r="16" spans="1:11" ht="16.5" thickBot="1" x14ac:dyDescent="0.3">
      <c r="A16" s="125" t="s">
        <v>76</v>
      </c>
      <c r="B16" s="123">
        <v>34.799999999999997</v>
      </c>
      <c r="C16" s="123">
        <v>9.3000000000000007</v>
      </c>
      <c r="D16" s="123">
        <v>18.5</v>
      </c>
      <c r="E16" s="123">
        <v>10</v>
      </c>
      <c r="F16" s="123">
        <v>0.6</v>
      </c>
      <c r="G16" s="123">
        <v>3.7</v>
      </c>
      <c r="H16" s="123">
        <v>13.4</v>
      </c>
      <c r="I16" s="123">
        <v>29.5</v>
      </c>
      <c r="J16" s="123">
        <v>54.1</v>
      </c>
      <c r="K16" s="124">
        <v>0.73793445439479111</v>
      </c>
    </row>
    <row r="17" spans="1:11" ht="16.5" thickBot="1" x14ac:dyDescent="0.3">
      <c r="A17" s="122" t="s">
        <v>12</v>
      </c>
      <c r="B17" s="123">
        <v>29</v>
      </c>
      <c r="C17" s="123">
        <v>12.2</v>
      </c>
      <c r="D17" s="123">
        <v>18.2</v>
      </c>
      <c r="E17" s="123">
        <v>21.7</v>
      </c>
      <c r="F17" s="123">
        <v>3.1</v>
      </c>
      <c r="G17" s="123">
        <v>7.5</v>
      </c>
      <c r="H17" s="123">
        <v>14.3</v>
      </c>
      <c r="I17" s="123">
        <v>30.5</v>
      </c>
      <c r="J17" s="123">
        <v>46.1</v>
      </c>
      <c r="K17" s="124">
        <v>0.59190693986824094</v>
      </c>
    </row>
    <row r="18" spans="1:11" ht="16.5" thickBot="1" x14ac:dyDescent="0.3">
      <c r="A18" s="126" t="s">
        <v>14</v>
      </c>
      <c r="B18" s="127">
        <v>29.5</v>
      </c>
      <c r="C18" s="127">
        <v>11</v>
      </c>
      <c r="D18" s="127">
        <v>16.899999999999999</v>
      </c>
      <c r="E18" s="127">
        <v>18.8</v>
      </c>
      <c r="F18" s="127">
        <v>2.6</v>
      </c>
      <c r="G18" s="127">
        <v>6.5</v>
      </c>
      <c r="H18" s="127">
        <v>14.3</v>
      </c>
      <c r="I18" s="127">
        <v>29.6</v>
      </c>
      <c r="J18" s="127">
        <v>47.3</v>
      </c>
      <c r="K18" s="128">
        <v>0.63392050175415693</v>
      </c>
    </row>
    <row r="19" spans="1:11" x14ac:dyDescent="0.25">
      <c r="A19" s="129"/>
    </row>
    <row r="20" spans="1:11" x14ac:dyDescent="0.25">
      <c r="D20" s="130" t="s">
        <v>129</v>
      </c>
    </row>
    <row r="21" spans="1:11" x14ac:dyDescent="0.25">
      <c r="A21" s="131"/>
    </row>
    <row r="22" spans="1:11" x14ac:dyDescent="0.25">
      <c r="A22" s="131"/>
    </row>
    <row r="23" spans="1:11" x14ac:dyDescent="0.25">
      <c r="A23" s="131"/>
    </row>
    <row r="24" spans="1:11" x14ac:dyDescent="0.25">
      <c r="A24" s="131"/>
    </row>
    <row r="27" spans="1:11" x14ac:dyDescent="0.25">
      <c r="A27" s="132" t="s">
        <v>87</v>
      </c>
    </row>
  </sheetData>
  <mergeCells count="3">
    <mergeCell ref="A3:K3"/>
    <mergeCell ref="A13:K13"/>
    <mergeCell ref="A1:K1"/>
  </mergeCells>
  <hyperlinks>
    <hyperlink ref="A1" location="_ftn1" display="_ftn1"/>
    <hyperlink ref="A27" location="_ftnref1" display="_ftnref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G15"/>
  <sheetViews>
    <sheetView workbookViewId="0">
      <selection activeCell="C16" sqref="C16"/>
    </sheetView>
  </sheetViews>
  <sheetFormatPr baseColWidth="10" defaultRowHeight="15" x14ac:dyDescent="0.25"/>
  <sheetData>
    <row r="9" spans="3:7" ht="15.75" customHeight="1" x14ac:dyDescent="0.25">
      <c r="C9" s="75" t="s">
        <v>121</v>
      </c>
      <c r="D9" s="75"/>
      <c r="E9" s="75"/>
      <c r="F9" s="75"/>
      <c r="G9" s="75"/>
    </row>
    <row r="10" spans="3:7" x14ac:dyDescent="0.25">
      <c r="C10" s="75"/>
      <c r="D10" s="75"/>
      <c r="E10" s="75"/>
      <c r="F10" s="75"/>
      <c r="G10" s="75"/>
    </row>
    <row r="11" spans="3:7" x14ac:dyDescent="0.25">
      <c r="C11" s="75"/>
      <c r="D11" s="75"/>
      <c r="E11" s="75"/>
      <c r="F11" s="75"/>
      <c r="G11" s="75"/>
    </row>
    <row r="12" spans="3:7" x14ac:dyDescent="0.25">
      <c r="C12" s="75"/>
      <c r="D12" s="75"/>
      <c r="E12" s="75"/>
      <c r="F12" s="75"/>
      <c r="G12" s="75"/>
    </row>
    <row r="13" spans="3:7" x14ac:dyDescent="0.25">
      <c r="C13" s="75"/>
      <c r="D13" s="75"/>
      <c r="E13" s="75"/>
      <c r="F13" s="75"/>
      <c r="G13" s="75"/>
    </row>
    <row r="14" spans="3:7" x14ac:dyDescent="0.25">
      <c r="C14" s="75"/>
      <c r="D14" s="75"/>
      <c r="E14" s="75"/>
      <c r="F14" s="75"/>
      <c r="G14" s="75"/>
    </row>
    <row r="15" spans="3:7" x14ac:dyDescent="0.25">
      <c r="C15" s="75"/>
      <c r="D15" s="75"/>
      <c r="E15" s="75"/>
      <c r="F15" s="75"/>
      <c r="G15" s="75"/>
    </row>
  </sheetData>
  <mergeCells count="1">
    <mergeCell ref="C9:G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zoomScaleNormal="100" workbookViewId="0">
      <selection activeCell="F26" sqref="F26"/>
    </sheetView>
  </sheetViews>
  <sheetFormatPr baseColWidth="10" defaultRowHeight="15.75" x14ac:dyDescent="0.25"/>
  <cols>
    <col min="1" max="1" width="41.7109375" style="101" customWidth="1"/>
    <col min="2" max="2" width="11.42578125" style="101"/>
    <col min="3" max="3" width="17.140625" style="101" customWidth="1"/>
    <col min="4" max="16384" width="11.42578125" style="101"/>
  </cols>
  <sheetData>
    <row r="2" spans="1:7" x14ac:dyDescent="0.25">
      <c r="A2" s="109" t="s">
        <v>123</v>
      </c>
    </row>
    <row r="3" spans="1:7" ht="16.5" thickBot="1" x14ac:dyDescent="0.3">
      <c r="A3" s="99"/>
    </row>
    <row r="4" spans="1:7" ht="49.5" customHeight="1" thickBot="1" x14ac:dyDescent="0.3">
      <c r="A4" s="4" t="s">
        <v>88</v>
      </c>
      <c r="B4" s="110" t="s">
        <v>122</v>
      </c>
      <c r="C4" s="111"/>
      <c r="D4" s="112" t="s">
        <v>89</v>
      </c>
      <c r="E4" s="111"/>
      <c r="F4" s="112" t="s">
        <v>90</v>
      </c>
      <c r="G4" s="111"/>
    </row>
    <row r="5" spans="1:7" ht="16.5" thickBot="1" x14ac:dyDescent="0.3">
      <c r="A5" s="1" t="s">
        <v>91</v>
      </c>
      <c r="B5" s="113">
        <v>1004.5</v>
      </c>
      <c r="C5" s="113">
        <v>69.7</v>
      </c>
      <c r="D5" s="113">
        <v>1040.5999999999999</v>
      </c>
      <c r="E5" s="113">
        <v>69.7</v>
      </c>
      <c r="F5" s="113">
        <v>1156</v>
      </c>
      <c r="G5" s="113">
        <v>69.3</v>
      </c>
    </row>
    <row r="6" spans="1:7" ht="16.5" thickBot="1" x14ac:dyDescent="0.3">
      <c r="A6" s="1" t="s">
        <v>92</v>
      </c>
      <c r="B6" s="113">
        <v>4.9000000000000004</v>
      </c>
      <c r="C6" s="113">
        <v>0.3</v>
      </c>
      <c r="D6" s="113">
        <v>4.4000000000000004</v>
      </c>
      <c r="E6" s="113">
        <v>0.3</v>
      </c>
      <c r="F6" s="113">
        <v>4.5999999999999996</v>
      </c>
      <c r="G6" s="113">
        <v>0.3</v>
      </c>
    </row>
    <row r="7" spans="1:7" ht="16.5" thickBot="1" x14ac:dyDescent="0.3">
      <c r="A7" s="1" t="s">
        <v>93</v>
      </c>
      <c r="B7" s="113">
        <v>72.599999999999994</v>
      </c>
      <c r="C7" s="113">
        <v>5</v>
      </c>
      <c r="D7" s="113">
        <v>165.8</v>
      </c>
      <c r="E7" s="113">
        <v>11.1</v>
      </c>
      <c r="F7" s="113">
        <v>200.8</v>
      </c>
      <c r="G7" s="113">
        <v>12</v>
      </c>
    </row>
    <row r="8" spans="1:7" ht="16.5" thickBot="1" x14ac:dyDescent="0.3">
      <c r="A8" s="1" t="s">
        <v>94</v>
      </c>
      <c r="B8" s="113">
        <v>71.900000000000006</v>
      </c>
      <c r="C8" s="113">
        <v>5</v>
      </c>
      <c r="D8" s="113">
        <v>70.3</v>
      </c>
      <c r="E8" s="113">
        <v>4.7</v>
      </c>
      <c r="F8" s="113">
        <v>75.8</v>
      </c>
      <c r="G8" s="113">
        <v>4.5</v>
      </c>
    </row>
    <row r="9" spans="1:7" ht="16.5" thickBot="1" x14ac:dyDescent="0.3">
      <c r="A9" s="1" t="s">
        <v>95</v>
      </c>
      <c r="B9" s="113">
        <v>28.9</v>
      </c>
      <c r="C9" s="113">
        <v>2</v>
      </c>
      <c r="D9" s="113">
        <v>16.2</v>
      </c>
      <c r="E9" s="113">
        <v>1.1000000000000001</v>
      </c>
      <c r="F9" s="113">
        <v>17.3</v>
      </c>
      <c r="G9" s="113">
        <v>1</v>
      </c>
    </row>
    <row r="10" spans="1:7" ht="16.5" thickBot="1" x14ac:dyDescent="0.3">
      <c r="A10" s="1" t="s">
        <v>96</v>
      </c>
      <c r="B10" s="113">
        <v>53.6</v>
      </c>
      <c r="C10" s="113">
        <v>3.7</v>
      </c>
      <c r="D10" s="113">
        <v>34.799999999999997</v>
      </c>
      <c r="E10" s="113">
        <v>2.2999999999999998</v>
      </c>
      <c r="F10" s="113">
        <v>36.700000000000003</v>
      </c>
      <c r="G10" s="113">
        <v>2.2000000000000002</v>
      </c>
    </row>
    <row r="11" spans="1:7" ht="16.5" thickBot="1" x14ac:dyDescent="0.3">
      <c r="A11" s="1" t="s">
        <v>97</v>
      </c>
      <c r="B11" s="113">
        <v>78.3</v>
      </c>
      <c r="C11" s="113">
        <v>5.4</v>
      </c>
      <c r="D11" s="113">
        <v>59.8</v>
      </c>
      <c r="E11" s="113">
        <v>4</v>
      </c>
      <c r="F11" s="113">
        <v>64.8</v>
      </c>
      <c r="G11" s="113">
        <v>3.9</v>
      </c>
    </row>
    <row r="12" spans="1:7" ht="16.5" thickBot="1" x14ac:dyDescent="0.3">
      <c r="A12" s="1" t="s">
        <v>98</v>
      </c>
      <c r="B12" s="113">
        <v>43</v>
      </c>
      <c r="C12" s="113">
        <v>3</v>
      </c>
      <c r="D12" s="113">
        <v>30.9</v>
      </c>
      <c r="E12" s="113">
        <v>2.1</v>
      </c>
      <c r="F12" s="113">
        <v>32.200000000000003</v>
      </c>
      <c r="G12" s="113">
        <v>1.9</v>
      </c>
    </row>
    <row r="13" spans="1:7" ht="16.5" thickBot="1" x14ac:dyDescent="0.3">
      <c r="A13" s="1" t="s">
        <v>99</v>
      </c>
      <c r="B13" s="113">
        <v>20.3</v>
      </c>
      <c r="C13" s="113">
        <v>1.4</v>
      </c>
      <c r="D13" s="113">
        <v>13.1</v>
      </c>
      <c r="E13" s="113">
        <v>0.9</v>
      </c>
      <c r="F13" s="113">
        <v>11.3</v>
      </c>
      <c r="G13" s="113">
        <v>0.7</v>
      </c>
    </row>
    <row r="14" spans="1:7" ht="16.5" thickBot="1" x14ac:dyDescent="0.3">
      <c r="A14" s="1" t="s">
        <v>100</v>
      </c>
      <c r="B14" s="113">
        <v>13.9</v>
      </c>
      <c r="C14" s="113">
        <v>1</v>
      </c>
      <c r="D14" s="113">
        <v>13</v>
      </c>
      <c r="E14" s="113">
        <v>0.9</v>
      </c>
      <c r="F14" s="113">
        <v>9.1999999999999993</v>
      </c>
      <c r="G14" s="113">
        <v>0.6</v>
      </c>
    </row>
    <row r="15" spans="1:7" ht="16.5" thickBot="1" x14ac:dyDescent="0.3">
      <c r="A15" s="1" t="s">
        <v>101</v>
      </c>
      <c r="B15" s="113">
        <v>0.8</v>
      </c>
      <c r="C15" s="113">
        <v>0.1</v>
      </c>
      <c r="D15" s="113">
        <v>1.3</v>
      </c>
      <c r="E15" s="113">
        <v>0.1</v>
      </c>
      <c r="F15" s="113">
        <v>3.3</v>
      </c>
      <c r="G15" s="113">
        <v>0.2</v>
      </c>
    </row>
    <row r="16" spans="1:7" ht="16.5" thickBot="1" x14ac:dyDescent="0.3">
      <c r="A16" s="114" t="s">
        <v>102</v>
      </c>
      <c r="B16" s="113">
        <v>48.6</v>
      </c>
      <c r="C16" s="113">
        <v>3.4</v>
      </c>
      <c r="D16" s="113">
        <v>42.8</v>
      </c>
      <c r="E16" s="113">
        <v>2.9</v>
      </c>
      <c r="F16" s="113">
        <v>55.2</v>
      </c>
      <c r="G16" s="113">
        <v>3.3</v>
      </c>
    </row>
    <row r="17" spans="1:7" ht="17.25" thickTop="1" thickBot="1" x14ac:dyDescent="0.3">
      <c r="A17" s="115" t="s">
        <v>59</v>
      </c>
      <c r="B17" s="16">
        <v>1441.4</v>
      </c>
      <c r="C17" s="11">
        <v>100</v>
      </c>
      <c r="D17" s="16">
        <v>1493</v>
      </c>
      <c r="E17" s="11">
        <v>100</v>
      </c>
      <c r="F17" s="16">
        <v>1667.14</v>
      </c>
      <c r="G17" s="11">
        <v>100</v>
      </c>
    </row>
    <row r="18" spans="1:7" ht="16.5" thickTop="1" x14ac:dyDescent="0.25">
      <c r="A18" s="99"/>
    </row>
    <row r="19" spans="1:7" x14ac:dyDescent="0.25">
      <c r="B19" s="100" t="s">
        <v>129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H13" sqref="H13"/>
    </sheetView>
  </sheetViews>
  <sheetFormatPr baseColWidth="10" defaultRowHeight="15.75" x14ac:dyDescent="0.25"/>
  <cols>
    <col min="1" max="1" width="38" style="101" customWidth="1"/>
    <col min="2" max="16384" width="11.42578125" style="101"/>
  </cols>
  <sheetData>
    <row r="1" spans="1:4" ht="64.5" customHeight="1" x14ac:dyDescent="0.25">
      <c r="A1" s="49" t="s">
        <v>124</v>
      </c>
      <c r="B1" s="49"/>
      <c r="C1" s="49"/>
      <c r="D1" s="49"/>
    </row>
    <row r="2" spans="1:4" ht="16.5" thickBot="1" x14ac:dyDescent="0.3">
      <c r="A2" s="102"/>
    </row>
    <row r="3" spans="1:4" ht="16.5" thickBot="1" x14ac:dyDescent="0.3">
      <c r="A3" s="103" t="s">
        <v>131</v>
      </c>
      <c r="B3" s="104" t="s">
        <v>11</v>
      </c>
      <c r="C3" s="104" t="s">
        <v>12</v>
      </c>
      <c r="D3" s="104" t="s">
        <v>14</v>
      </c>
    </row>
    <row r="4" spans="1:4" ht="16.5" thickBot="1" x14ac:dyDescent="0.3">
      <c r="A4" s="105" t="s">
        <v>103</v>
      </c>
      <c r="B4" s="106"/>
      <c r="C4" s="106"/>
      <c r="D4" s="107"/>
    </row>
    <row r="5" spans="1:4" ht="16.5" thickBot="1" x14ac:dyDescent="0.3">
      <c r="A5" s="1" t="s">
        <v>125</v>
      </c>
      <c r="B5" s="108">
        <v>896530</v>
      </c>
      <c r="C5" s="108">
        <v>543708</v>
      </c>
      <c r="D5" s="108">
        <v>632441</v>
      </c>
    </row>
    <row r="6" spans="1:4" ht="16.5" thickBot="1" x14ac:dyDescent="0.3">
      <c r="A6" s="105" t="s">
        <v>26</v>
      </c>
      <c r="B6" s="106"/>
      <c r="C6" s="106"/>
      <c r="D6" s="107"/>
    </row>
    <row r="7" spans="1:4" ht="16.5" thickBot="1" x14ac:dyDescent="0.3">
      <c r="A7" s="1" t="s">
        <v>125</v>
      </c>
      <c r="B7" s="108">
        <v>153627</v>
      </c>
      <c r="C7" s="108">
        <v>78360</v>
      </c>
      <c r="D7" s="108">
        <v>97290</v>
      </c>
    </row>
    <row r="8" spans="1:4" ht="16.5" thickBot="1" x14ac:dyDescent="0.3">
      <c r="A8" s="105" t="s">
        <v>27</v>
      </c>
      <c r="B8" s="106"/>
      <c r="C8" s="106"/>
      <c r="D8" s="107"/>
    </row>
    <row r="9" spans="1:4" ht="16.5" thickBot="1" x14ac:dyDescent="0.3">
      <c r="A9" s="1" t="s">
        <v>125</v>
      </c>
      <c r="B9" s="108">
        <v>201823</v>
      </c>
      <c r="C9" s="108">
        <v>104476</v>
      </c>
      <c r="D9" s="108">
        <v>128958</v>
      </c>
    </row>
    <row r="10" spans="1:4" x14ac:dyDescent="0.25">
      <c r="B10" s="100" t="s">
        <v>129</v>
      </c>
    </row>
  </sheetData>
  <mergeCells count="1"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Normal="100" workbookViewId="0">
      <selection activeCell="K24" sqref="K24"/>
    </sheetView>
  </sheetViews>
  <sheetFormatPr baseColWidth="10" defaultRowHeight="15.75" x14ac:dyDescent="0.25"/>
  <cols>
    <col min="1" max="1" width="57.140625" style="96" customWidth="1"/>
    <col min="2" max="16384" width="11.42578125" style="96"/>
  </cols>
  <sheetData>
    <row r="1" spans="1:7" ht="66.75" customHeight="1" thickBot="1" x14ac:dyDescent="0.3">
      <c r="A1" s="95" t="s">
        <v>130</v>
      </c>
      <c r="B1" s="95"/>
      <c r="C1" s="95"/>
      <c r="D1" s="95"/>
      <c r="E1" s="95"/>
      <c r="F1" s="95"/>
      <c r="G1" s="95"/>
    </row>
    <row r="2" spans="1:7" ht="16.5" thickBot="1" x14ac:dyDescent="0.3">
      <c r="A2" s="97" t="s">
        <v>31</v>
      </c>
      <c r="B2" s="76" t="s">
        <v>104</v>
      </c>
      <c r="C2" s="77"/>
      <c r="D2" s="78" t="s">
        <v>105</v>
      </c>
      <c r="E2" s="77"/>
      <c r="F2" s="78" t="s">
        <v>59</v>
      </c>
      <c r="G2" s="77"/>
    </row>
    <row r="3" spans="1:7" ht="16.5" thickBot="1" x14ac:dyDescent="0.3">
      <c r="A3" s="98"/>
      <c r="B3" s="3" t="s">
        <v>58</v>
      </c>
      <c r="C3" s="3" t="s">
        <v>106</v>
      </c>
      <c r="D3" s="3" t="s">
        <v>58</v>
      </c>
      <c r="E3" s="3" t="s">
        <v>106</v>
      </c>
      <c r="F3" s="3" t="s">
        <v>58</v>
      </c>
      <c r="G3" s="3" t="s">
        <v>106</v>
      </c>
    </row>
    <row r="4" spans="1:7" ht="16.5" thickBot="1" x14ac:dyDescent="0.3">
      <c r="A4" s="1" t="s">
        <v>28</v>
      </c>
      <c r="B4" s="2">
        <v>554.70000000000005</v>
      </c>
      <c r="C4" s="2">
        <v>93.3</v>
      </c>
      <c r="D4" s="2">
        <v>831.2</v>
      </c>
      <c r="E4" s="2">
        <v>77.5</v>
      </c>
      <c r="F4" s="2">
        <v>1386</v>
      </c>
      <c r="G4" s="2">
        <v>83.1</v>
      </c>
    </row>
    <row r="5" spans="1:7" ht="16.5" thickBot="1" x14ac:dyDescent="0.3">
      <c r="A5" s="1" t="s">
        <v>29</v>
      </c>
      <c r="B5" s="2">
        <v>15.6</v>
      </c>
      <c r="C5" s="2">
        <v>2.6</v>
      </c>
      <c r="D5" s="2">
        <v>199.5</v>
      </c>
      <c r="E5" s="2">
        <v>18.600000000000001</v>
      </c>
      <c r="F5" s="2">
        <v>215.1</v>
      </c>
      <c r="G5" s="2">
        <v>12.9</v>
      </c>
    </row>
    <row r="6" spans="1:7" ht="16.5" thickBot="1" x14ac:dyDescent="0.3">
      <c r="A6" s="1" t="s">
        <v>30</v>
      </c>
      <c r="B6" s="2">
        <v>24</v>
      </c>
      <c r="C6" s="2">
        <v>4</v>
      </c>
      <c r="D6" s="2">
        <v>42.1</v>
      </c>
      <c r="E6" s="2">
        <v>3.9</v>
      </c>
      <c r="F6" s="2">
        <v>66.099999999999994</v>
      </c>
      <c r="G6" s="2">
        <v>4</v>
      </c>
    </row>
    <row r="7" spans="1:7" ht="16.5" thickBot="1" x14ac:dyDescent="0.3">
      <c r="A7" s="6" t="s">
        <v>25</v>
      </c>
      <c r="B7" s="3">
        <v>594.4</v>
      </c>
      <c r="C7" s="3">
        <v>100</v>
      </c>
      <c r="D7" s="3">
        <v>1072.8</v>
      </c>
      <c r="E7" s="3">
        <v>100</v>
      </c>
      <c r="F7" s="3">
        <v>1667.1</v>
      </c>
      <c r="G7" s="3">
        <v>100</v>
      </c>
    </row>
    <row r="8" spans="1:7" x14ac:dyDescent="0.25">
      <c r="A8" s="99"/>
    </row>
    <row r="9" spans="1:7" x14ac:dyDescent="0.25">
      <c r="A9" s="100" t="s">
        <v>129</v>
      </c>
    </row>
  </sheetData>
  <mergeCells count="5">
    <mergeCell ref="A1:G1"/>
    <mergeCell ref="A2:A3"/>
    <mergeCell ref="B2:C2"/>
    <mergeCell ref="D2:E2"/>
    <mergeCell ref="F2:G2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C5" sqref="C5"/>
    </sheetView>
  </sheetViews>
  <sheetFormatPr baseColWidth="10" defaultRowHeight="15" x14ac:dyDescent="0.25"/>
  <cols>
    <col min="1" max="1" width="51.5703125" customWidth="1"/>
  </cols>
  <sheetData>
    <row r="1" spans="1:7" ht="66.75" customHeight="1" x14ac:dyDescent="0.25">
      <c r="A1" s="89" t="s">
        <v>107</v>
      </c>
      <c r="B1" s="89"/>
      <c r="C1" s="89"/>
      <c r="D1" s="89"/>
      <c r="E1" s="89"/>
      <c r="F1" s="89"/>
      <c r="G1" s="89"/>
    </row>
    <row r="2" spans="1:7" ht="15.75" x14ac:dyDescent="0.25">
      <c r="A2" s="90" t="s">
        <v>88</v>
      </c>
      <c r="B2" s="90" t="s">
        <v>11</v>
      </c>
      <c r="C2" s="90"/>
      <c r="D2" s="90" t="s">
        <v>12</v>
      </c>
      <c r="E2" s="90"/>
      <c r="F2" s="90" t="s">
        <v>14</v>
      </c>
      <c r="G2" s="90"/>
    </row>
    <row r="3" spans="1:7" ht="15.75" x14ac:dyDescent="0.25">
      <c r="A3" s="90"/>
      <c r="B3" s="42" t="s">
        <v>58</v>
      </c>
      <c r="C3" s="91" t="s">
        <v>106</v>
      </c>
      <c r="D3" s="42" t="s">
        <v>58</v>
      </c>
      <c r="E3" s="91" t="s">
        <v>106</v>
      </c>
      <c r="F3" s="42" t="s">
        <v>58</v>
      </c>
      <c r="G3" s="91" t="s">
        <v>106</v>
      </c>
    </row>
    <row r="4" spans="1:7" ht="15.75" x14ac:dyDescent="0.25">
      <c r="A4" s="92" t="s">
        <v>32</v>
      </c>
      <c r="B4" s="40">
        <v>362.6</v>
      </c>
      <c r="C4" s="40">
        <v>61</v>
      </c>
      <c r="D4" s="40">
        <v>793.4</v>
      </c>
      <c r="E4" s="40">
        <v>74</v>
      </c>
      <c r="F4" s="40">
        <v>1156</v>
      </c>
      <c r="G4" s="40">
        <v>69.3</v>
      </c>
    </row>
    <row r="5" spans="1:7" ht="15.75" x14ac:dyDescent="0.25">
      <c r="A5" s="92" t="s">
        <v>33</v>
      </c>
      <c r="B5" s="40">
        <v>1.5</v>
      </c>
      <c r="C5" s="40">
        <v>0.3</v>
      </c>
      <c r="D5" s="40">
        <v>3.1</v>
      </c>
      <c r="E5" s="40">
        <v>0.3</v>
      </c>
      <c r="F5" s="40">
        <v>4.5999999999999996</v>
      </c>
      <c r="G5" s="40">
        <v>0.3</v>
      </c>
    </row>
    <row r="6" spans="1:7" ht="15.75" x14ac:dyDescent="0.25">
      <c r="A6" s="92" t="s">
        <v>34</v>
      </c>
      <c r="B6" s="40">
        <v>68.3</v>
      </c>
      <c r="C6" s="40">
        <v>11.5</v>
      </c>
      <c r="D6" s="40">
        <v>132.6</v>
      </c>
      <c r="E6" s="40">
        <v>12.4</v>
      </c>
      <c r="F6" s="40">
        <v>200.8</v>
      </c>
      <c r="G6" s="40">
        <v>12</v>
      </c>
    </row>
    <row r="7" spans="1:7" ht="15.75" x14ac:dyDescent="0.25">
      <c r="A7" s="92" t="s">
        <v>42</v>
      </c>
      <c r="B7" s="40">
        <v>59.1</v>
      </c>
      <c r="C7" s="40">
        <v>9.9</v>
      </c>
      <c r="D7" s="40">
        <v>16.7</v>
      </c>
      <c r="E7" s="40">
        <v>1.6</v>
      </c>
      <c r="F7" s="40">
        <v>75.8</v>
      </c>
      <c r="G7" s="40">
        <v>4.5</v>
      </c>
    </row>
    <row r="8" spans="1:7" ht="15.75" x14ac:dyDescent="0.25">
      <c r="A8" s="92" t="s">
        <v>35</v>
      </c>
      <c r="B8" s="40">
        <v>5.5</v>
      </c>
      <c r="C8" s="40">
        <v>0.9</v>
      </c>
      <c r="D8" s="40">
        <v>11.8</v>
      </c>
      <c r="E8" s="40">
        <v>1.1000000000000001</v>
      </c>
      <c r="F8" s="40">
        <v>17.3</v>
      </c>
      <c r="G8" s="40">
        <v>1</v>
      </c>
    </row>
    <row r="9" spans="1:7" ht="15.75" x14ac:dyDescent="0.25">
      <c r="A9" s="92" t="s">
        <v>36</v>
      </c>
      <c r="B9" s="40">
        <v>11.3</v>
      </c>
      <c r="C9" s="40">
        <v>1.9</v>
      </c>
      <c r="D9" s="40">
        <v>25.4</v>
      </c>
      <c r="E9" s="40">
        <v>2.4</v>
      </c>
      <c r="F9" s="40">
        <v>36.700000000000003</v>
      </c>
      <c r="G9" s="40">
        <v>2.2000000000000002</v>
      </c>
    </row>
    <row r="10" spans="1:7" ht="15.75" x14ac:dyDescent="0.25">
      <c r="A10" s="92" t="s">
        <v>37</v>
      </c>
      <c r="B10" s="40">
        <v>33.6</v>
      </c>
      <c r="C10" s="40">
        <v>5.6</v>
      </c>
      <c r="D10" s="40">
        <v>31.2</v>
      </c>
      <c r="E10" s="40">
        <v>2.9</v>
      </c>
      <c r="F10" s="40">
        <v>64.8</v>
      </c>
      <c r="G10" s="40">
        <v>3.9</v>
      </c>
    </row>
    <row r="11" spans="1:7" ht="15.75" x14ac:dyDescent="0.25">
      <c r="A11" s="92" t="s">
        <v>38</v>
      </c>
      <c r="B11" s="40">
        <v>15.2</v>
      </c>
      <c r="C11" s="40">
        <v>2.6</v>
      </c>
      <c r="D11" s="40">
        <v>17</v>
      </c>
      <c r="E11" s="40">
        <v>1.6</v>
      </c>
      <c r="F11" s="40">
        <v>32.200000000000003</v>
      </c>
      <c r="G11" s="40">
        <v>1.9</v>
      </c>
    </row>
    <row r="12" spans="1:7" ht="15.75" x14ac:dyDescent="0.25">
      <c r="A12" s="92" t="s">
        <v>39</v>
      </c>
      <c r="B12" s="40">
        <v>6.1</v>
      </c>
      <c r="C12" s="40">
        <v>1</v>
      </c>
      <c r="D12" s="40">
        <v>5.0999999999999996</v>
      </c>
      <c r="E12" s="40">
        <v>0.5</v>
      </c>
      <c r="F12" s="40">
        <v>11.3</v>
      </c>
      <c r="G12" s="40">
        <v>0.7</v>
      </c>
    </row>
    <row r="13" spans="1:7" ht="15.75" x14ac:dyDescent="0.25">
      <c r="A13" s="92" t="s">
        <v>40</v>
      </c>
      <c r="B13" s="40">
        <v>7.8</v>
      </c>
      <c r="C13" s="40">
        <v>1.3</v>
      </c>
      <c r="D13" s="40">
        <v>1.4</v>
      </c>
      <c r="E13" s="40">
        <v>0.1</v>
      </c>
      <c r="F13" s="40">
        <v>9.1999999999999993</v>
      </c>
      <c r="G13" s="40">
        <v>0.6</v>
      </c>
    </row>
    <row r="14" spans="1:7" ht="15.75" x14ac:dyDescent="0.25">
      <c r="A14" s="92" t="s">
        <v>41</v>
      </c>
      <c r="B14" s="40">
        <v>0.6</v>
      </c>
      <c r="C14" s="40">
        <v>0.1</v>
      </c>
      <c r="D14" s="40">
        <v>2.6</v>
      </c>
      <c r="E14" s="40">
        <v>0.2</v>
      </c>
      <c r="F14" s="40">
        <v>3.3</v>
      </c>
      <c r="G14" s="40">
        <v>0.2</v>
      </c>
    </row>
    <row r="15" spans="1:7" ht="15.75" x14ac:dyDescent="0.25">
      <c r="A15" s="92" t="s">
        <v>108</v>
      </c>
      <c r="B15" s="40">
        <v>22.7</v>
      </c>
      <c r="C15" s="40">
        <v>3.8</v>
      </c>
      <c r="D15" s="40">
        <v>32.5</v>
      </c>
      <c r="E15" s="40">
        <v>3</v>
      </c>
      <c r="F15" s="40">
        <v>55.2</v>
      </c>
      <c r="G15" s="40">
        <v>3.3</v>
      </c>
    </row>
    <row r="16" spans="1:7" ht="15.75" x14ac:dyDescent="0.25">
      <c r="A16" s="93" t="s">
        <v>25</v>
      </c>
      <c r="B16" s="42">
        <v>594.4</v>
      </c>
      <c r="C16" s="42">
        <v>100</v>
      </c>
      <c r="D16" s="42">
        <v>1072.8</v>
      </c>
      <c r="E16" s="42">
        <v>100</v>
      </c>
      <c r="F16" s="42">
        <v>1667.1</v>
      </c>
      <c r="G16" s="42">
        <v>100</v>
      </c>
    </row>
    <row r="17" spans="1:1" ht="16.5" x14ac:dyDescent="0.25">
      <c r="A17" s="94" t="s">
        <v>128</v>
      </c>
    </row>
    <row r="18" spans="1:1" x14ac:dyDescent="0.25">
      <c r="A18" s="24"/>
    </row>
  </sheetData>
  <mergeCells count="5">
    <mergeCell ref="A1:G1"/>
    <mergeCell ref="B2:C2"/>
    <mergeCell ref="D2:E2"/>
    <mergeCell ref="F2:G2"/>
    <mergeCell ref="A2:A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>
      <selection activeCell="L23" sqref="L23"/>
    </sheetView>
  </sheetViews>
  <sheetFormatPr baseColWidth="10" defaultRowHeight="15" x14ac:dyDescent="0.25"/>
  <sheetData>
    <row r="1" spans="1:21" ht="16.5" x14ac:dyDescent="0.25">
      <c r="A1" s="20" t="s">
        <v>126</v>
      </c>
    </row>
    <row r="2" spans="1:21" ht="15.75" x14ac:dyDescent="0.25">
      <c r="A2" s="43" t="s">
        <v>88</v>
      </c>
      <c r="B2" s="79" t="s">
        <v>1</v>
      </c>
      <c r="C2" s="80"/>
      <c r="D2" s="79" t="s">
        <v>2</v>
      </c>
      <c r="E2" s="80"/>
      <c r="F2" s="79" t="s">
        <v>3</v>
      </c>
      <c r="G2" s="80"/>
      <c r="H2" s="79" t="s">
        <v>4</v>
      </c>
      <c r="I2" s="80"/>
      <c r="J2" s="79" t="s">
        <v>5</v>
      </c>
      <c r="K2" s="80"/>
      <c r="L2" s="79" t="s">
        <v>6</v>
      </c>
      <c r="M2" s="80"/>
      <c r="N2" s="79" t="s">
        <v>7</v>
      </c>
      <c r="O2" s="80"/>
      <c r="P2" s="79" t="s">
        <v>8</v>
      </c>
      <c r="Q2" s="80"/>
      <c r="R2" s="79" t="s">
        <v>9</v>
      </c>
      <c r="S2" s="80"/>
      <c r="T2" s="79" t="s">
        <v>14</v>
      </c>
      <c r="U2" s="80"/>
    </row>
    <row r="3" spans="1:21" ht="15.75" x14ac:dyDescent="0.25">
      <c r="A3" s="44"/>
      <c r="B3" s="46" t="s">
        <v>58</v>
      </c>
      <c r="C3" s="46" t="s">
        <v>106</v>
      </c>
      <c r="D3" s="46" t="s">
        <v>58</v>
      </c>
      <c r="E3" s="46" t="s">
        <v>106</v>
      </c>
      <c r="F3" s="46" t="s">
        <v>58</v>
      </c>
      <c r="G3" s="46" t="s">
        <v>106</v>
      </c>
      <c r="H3" s="46" t="s">
        <v>58</v>
      </c>
      <c r="I3" s="46" t="s">
        <v>106</v>
      </c>
      <c r="J3" s="46" t="s">
        <v>58</v>
      </c>
      <c r="K3" s="46" t="s">
        <v>106</v>
      </c>
      <c r="L3" s="46" t="s">
        <v>58</v>
      </c>
      <c r="M3" s="46" t="s">
        <v>106</v>
      </c>
      <c r="N3" s="46" t="s">
        <v>58</v>
      </c>
      <c r="O3" s="46" t="s">
        <v>106</v>
      </c>
      <c r="P3" s="46" t="s">
        <v>58</v>
      </c>
      <c r="Q3" s="46" t="s">
        <v>106</v>
      </c>
      <c r="R3" s="46" t="s">
        <v>58</v>
      </c>
      <c r="S3" s="46" t="s">
        <v>106</v>
      </c>
      <c r="T3" s="46" t="s">
        <v>58</v>
      </c>
      <c r="U3" s="46" t="s">
        <v>106</v>
      </c>
    </row>
    <row r="4" spans="1:21" ht="15.75" x14ac:dyDescent="0.25">
      <c r="A4" s="44" t="s">
        <v>32</v>
      </c>
      <c r="B4" s="45">
        <v>212.50093824218115</v>
      </c>
      <c r="C4" s="45">
        <v>74.358216807617055</v>
      </c>
      <c r="D4" s="45">
        <v>129.14462682777972</v>
      </c>
      <c r="E4" s="45">
        <v>72.688716587032317</v>
      </c>
      <c r="F4" s="45">
        <v>145.43491851588635</v>
      </c>
      <c r="G4" s="45">
        <v>71.077404881244476</v>
      </c>
      <c r="H4" s="45">
        <v>146.16345315607489</v>
      </c>
      <c r="I4" s="45">
        <v>71.922351224958419</v>
      </c>
      <c r="J4" s="45">
        <v>150.8639021785668</v>
      </c>
      <c r="K4" s="45">
        <v>76.825554753352208</v>
      </c>
      <c r="L4" s="45">
        <v>80.848420127572709</v>
      </c>
      <c r="M4" s="45">
        <v>75.4758399972701</v>
      </c>
      <c r="N4" s="45">
        <v>48.640180288769152</v>
      </c>
      <c r="O4" s="45">
        <v>68.663259288949632</v>
      </c>
      <c r="P4" s="45">
        <v>11.326134158560199</v>
      </c>
      <c r="Q4" s="45">
        <v>51.707240616287706</v>
      </c>
      <c r="R4" s="45">
        <v>231.09937177355832</v>
      </c>
      <c r="S4" s="45">
        <v>57.829885706592997</v>
      </c>
      <c r="T4" s="45">
        <v>1156.0219452701995</v>
      </c>
      <c r="U4" s="45">
        <v>69.341642145977772</v>
      </c>
    </row>
    <row r="5" spans="1:21" ht="15.75" x14ac:dyDescent="0.25">
      <c r="A5" s="44" t="s">
        <v>33</v>
      </c>
      <c r="B5" s="45">
        <v>0.80038292031731928</v>
      </c>
      <c r="C5" s="45">
        <v>0.28006957150580364</v>
      </c>
      <c r="D5" s="45">
        <v>0.16024324089741665</v>
      </c>
      <c r="E5" s="45">
        <v>9.019249045578058E-2</v>
      </c>
      <c r="F5" s="45">
        <v>0.71448429055211415</v>
      </c>
      <c r="G5" s="45">
        <v>0.34918498060226205</v>
      </c>
      <c r="H5" s="45">
        <v>0.75732523959612474</v>
      </c>
      <c r="I5" s="45">
        <v>0.37265548054338943</v>
      </c>
      <c r="J5" s="45">
        <v>0.45375554288376629</v>
      </c>
      <c r="K5" s="45">
        <v>0.23106933335976249</v>
      </c>
      <c r="L5" s="45">
        <v>0.44829567992587799</v>
      </c>
      <c r="M5" s="45">
        <v>0.41850530852876433</v>
      </c>
      <c r="N5" s="45">
        <v>0.25991859896026226</v>
      </c>
      <c r="O5" s="45">
        <v>0.36691595402144878</v>
      </c>
      <c r="P5" s="45">
        <v>0.1088374209899582</v>
      </c>
      <c r="Q5" s="45">
        <v>0.49687586571015624</v>
      </c>
      <c r="R5" s="45">
        <v>0.89964612641996611</v>
      </c>
      <c r="S5" s="45">
        <v>0.22512580743068236</v>
      </c>
      <c r="T5" s="45">
        <v>4.6028890605427586</v>
      </c>
      <c r="U5" s="45">
        <v>0.27609500613692162</v>
      </c>
    </row>
    <row r="6" spans="1:21" ht="15.75" x14ac:dyDescent="0.25">
      <c r="A6" s="44" t="s">
        <v>34</v>
      </c>
      <c r="B6" s="45">
        <v>35.439353667133162</v>
      </c>
      <c r="C6" s="45">
        <v>12.400920039699955</v>
      </c>
      <c r="D6" s="45">
        <v>27.003094265105808</v>
      </c>
      <c r="E6" s="45">
        <v>15.198621221978556</v>
      </c>
      <c r="F6" s="45">
        <v>20.205161950847639</v>
      </c>
      <c r="G6" s="45">
        <v>9.8747294757458128</v>
      </c>
      <c r="H6" s="45">
        <v>24.547668719836324</v>
      </c>
      <c r="I6" s="45">
        <v>12.07912110243281</v>
      </c>
      <c r="J6" s="45">
        <v>19.639544392729917</v>
      </c>
      <c r="K6" s="45">
        <v>10.001192275198362</v>
      </c>
      <c r="L6" s="45">
        <v>13.391530360743808</v>
      </c>
      <c r="M6" s="45">
        <v>12.501629607990083</v>
      </c>
      <c r="N6" s="45">
        <v>10.793939412822542</v>
      </c>
      <c r="O6" s="45">
        <v>15.23734197224954</v>
      </c>
      <c r="P6" s="45">
        <v>7.7744709621990777</v>
      </c>
      <c r="Q6" s="45">
        <v>35.492819975379149</v>
      </c>
      <c r="R6" s="45">
        <v>42.036060805114644</v>
      </c>
      <c r="S6" s="45">
        <v>10.519027261991521</v>
      </c>
      <c r="T6" s="45">
        <v>200.83082453653333</v>
      </c>
      <c r="U6" s="45">
        <v>12.046431491954944</v>
      </c>
    </row>
    <row r="7" spans="1:21" ht="15.75" x14ac:dyDescent="0.25">
      <c r="A7" s="44" t="s">
        <v>42</v>
      </c>
      <c r="B7" s="45">
        <v>5.57879756081884</v>
      </c>
      <c r="C7" s="45">
        <v>1.9521299152119669</v>
      </c>
      <c r="D7" s="45">
        <v>2.7154228223376276</v>
      </c>
      <c r="E7" s="45">
        <v>1.5283686576451632</v>
      </c>
      <c r="F7" s="45">
        <v>6.8635838323267864</v>
      </c>
      <c r="G7" s="45">
        <v>3.3543919985994668</v>
      </c>
      <c r="H7" s="45">
        <v>4.5811214103342701</v>
      </c>
      <c r="I7" s="45">
        <v>2.2542230356750719</v>
      </c>
      <c r="J7" s="45">
        <v>4.150625689805544</v>
      </c>
      <c r="K7" s="45">
        <v>2.1136542048037286</v>
      </c>
      <c r="L7" s="45">
        <v>2.5898521952604736</v>
      </c>
      <c r="M7" s="45">
        <v>2.4177500265016847</v>
      </c>
      <c r="N7" s="45">
        <v>1.9984977384880829</v>
      </c>
      <c r="O7" s="45">
        <v>2.8211936631713326</v>
      </c>
      <c r="P7" s="45">
        <v>0.5056752197348845</v>
      </c>
      <c r="Q7" s="45">
        <v>2.3085608818048557</v>
      </c>
      <c r="R7" s="45">
        <v>46.856330375225077</v>
      </c>
      <c r="S7" s="45">
        <v>11.725242736205756</v>
      </c>
      <c r="T7" s="45">
        <v>75.839906844332887</v>
      </c>
      <c r="U7" s="45">
        <v>4.5491036760161645</v>
      </c>
    </row>
    <row r="8" spans="1:21" ht="15.75" x14ac:dyDescent="0.25">
      <c r="A8" s="44" t="s">
        <v>35</v>
      </c>
      <c r="B8" s="45">
        <v>3.9324698705476897</v>
      </c>
      <c r="C8" s="45">
        <v>1.376047793682464</v>
      </c>
      <c r="D8" s="45">
        <v>1.7188787177387543</v>
      </c>
      <c r="E8" s="45">
        <v>0.96746640592187527</v>
      </c>
      <c r="F8" s="45">
        <v>2.453282016175879</v>
      </c>
      <c r="G8" s="45">
        <v>1.198975603184055</v>
      </c>
      <c r="H8" s="45">
        <v>2.0154858868460512</v>
      </c>
      <c r="I8" s="45">
        <v>0.99175601501355004</v>
      </c>
      <c r="J8" s="45">
        <v>2.4248839609300714</v>
      </c>
      <c r="K8" s="45">
        <v>1.2348418198175533</v>
      </c>
      <c r="L8" s="45">
        <v>0.68818974857787196</v>
      </c>
      <c r="M8" s="45">
        <v>0.64245781512446276</v>
      </c>
      <c r="N8" s="45">
        <v>0.37188969953840662</v>
      </c>
      <c r="O8" s="45">
        <v>0.5249807610641436</v>
      </c>
      <c r="P8" s="45">
        <v>0.12262570785985029</v>
      </c>
      <c r="Q8" s="45">
        <v>0.55982358086935435</v>
      </c>
      <c r="R8" s="45">
        <v>3.5831938899065419</v>
      </c>
      <c r="S8" s="45">
        <v>0.89665191007484468</v>
      </c>
      <c r="T8" s="45">
        <v>17.310899498120975</v>
      </c>
      <c r="U8" s="45">
        <v>1.0383593522034107</v>
      </c>
    </row>
    <row r="9" spans="1:21" ht="15.75" x14ac:dyDescent="0.25">
      <c r="A9" s="44" t="s">
        <v>36</v>
      </c>
      <c r="B9" s="45">
        <v>5.6784907106390552</v>
      </c>
      <c r="C9" s="45">
        <v>1.9870144898867266</v>
      </c>
      <c r="D9" s="45">
        <v>4.3113901036197753</v>
      </c>
      <c r="E9" s="45">
        <v>2.4266546819332477</v>
      </c>
      <c r="F9" s="45">
        <v>5.8718282886509821</v>
      </c>
      <c r="G9" s="45">
        <v>2.8696981503792136</v>
      </c>
      <c r="H9" s="45">
        <v>5.1501369089033044</v>
      </c>
      <c r="I9" s="45">
        <v>2.5342173273864668</v>
      </c>
      <c r="J9" s="45">
        <v>4.356969116294418</v>
      </c>
      <c r="K9" s="45">
        <v>2.2187320132177781</v>
      </c>
      <c r="L9" s="45">
        <v>1.3994185241507979</v>
      </c>
      <c r="M9" s="45">
        <v>1.3064236561624516</v>
      </c>
      <c r="N9" s="45">
        <v>2.0825176480114478</v>
      </c>
      <c r="O9" s="45">
        <v>2.9398009709318456</v>
      </c>
      <c r="P9" s="45">
        <v>0.20712748325852146</v>
      </c>
      <c r="Q9" s="45">
        <v>0.94559983708121187</v>
      </c>
      <c r="R9" s="45">
        <v>7.6020438656275715</v>
      </c>
      <c r="S9" s="45">
        <v>1.9023216052552225</v>
      </c>
      <c r="T9" s="45">
        <v>36.659922649157018</v>
      </c>
      <c r="U9" s="45">
        <v>2.1989714363449311</v>
      </c>
    </row>
    <row r="10" spans="1:21" ht="15.75" x14ac:dyDescent="0.25">
      <c r="A10" s="44" t="s">
        <v>37</v>
      </c>
      <c r="B10" s="45">
        <v>7.1846625737652081</v>
      </c>
      <c r="C10" s="45">
        <v>2.5140533579232907</v>
      </c>
      <c r="D10" s="45">
        <v>4.088504026252112</v>
      </c>
      <c r="E10" s="45">
        <v>2.3012038342523868</v>
      </c>
      <c r="F10" s="45">
        <v>11.631823650508826</v>
      </c>
      <c r="G10" s="45">
        <v>5.6847409655896444</v>
      </c>
      <c r="H10" s="45">
        <v>5.7576124708796241</v>
      </c>
      <c r="I10" s="45">
        <v>2.83313658377805</v>
      </c>
      <c r="J10" s="45">
        <v>5.3448445801173161</v>
      </c>
      <c r="K10" s="45">
        <v>2.7217952340377516</v>
      </c>
      <c r="L10" s="45">
        <v>1.3408399304752239</v>
      </c>
      <c r="M10" s="45">
        <v>1.2517377568394186</v>
      </c>
      <c r="N10" s="45">
        <v>0.71510339277338708</v>
      </c>
      <c r="O10" s="45">
        <v>1.0094808322029183</v>
      </c>
      <c r="P10" s="45">
        <v>1.1726378715630379</v>
      </c>
      <c r="Q10" s="45">
        <v>5.3534478518299116</v>
      </c>
      <c r="R10" s="45">
        <v>27.5841679699999</v>
      </c>
      <c r="S10" s="45">
        <v>6.9026119317173951</v>
      </c>
      <c r="T10" s="45">
        <v>64.82019646633303</v>
      </c>
      <c r="U10" s="45">
        <v>3.888108600005749</v>
      </c>
    </row>
    <row r="11" spans="1:21" ht="15.75" x14ac:dyDescent="0.25">
      <c r="A11" s="44" t="s">
        <v>38</v>
      </c>
      <c r="B11" s="45">
        <v>4.6309241220783655</v>
      </c>
      <c r="C11" s="45">
        <v>1.6204505388897821</v>
      </c>
      <c r="D11" s="45">
        <v>2.5227627149940766</v>
      </c>
      <c r="E11" s="45">
        <v>1.4199304184066246</v>
      </c>
      <c r="F11" s="45">
        <v>5.3621720185317319</v>
      </c>
      <c r="G11" s="45">
        <v>2.620617355813541</v>
      </c>
      <c r="H11" s="45">
        <v>3.3757608093909663</v>
      </c>
      <c r="I11" s="45">
        <v>1.6611037119190832</v>
      </c>
      <c r="J11" s="45">
        <v>2.7148871947151765</v>
      </c>
      <c r="K11" s="45">
        <v>1.3825223384444412</v>
      </c>
      <c r="L11" s="45">
        <v>1.3559806628387518</v>
      </c>
      <c r="M11" s="45">
        <v>1.265872349593463</v>
      </c>
      <c r="N11" s="45">
        <v>0.57287922184048501</v>
      </c>
      <c r="O11" s="45">
        <v>0.8087090614581337</v>
      </c>
      <c r="P11" s="45">
        <v>4.1660544439387395E-2</v>
      </c>
      <c r="Q11" s="45">
        <v>0.19019303191856163</v>
      </c>
      <c r="R11" s="45">
        <v>11.579611725725558</v>
      </c>
      <c r="S11" s="45">
        <v>2.8976609390422068</v>
      </c>
      <c r="T11" s="45">
        <v>32.156639014555537</v>
      </c>
      <c r="U11" s="45">
        <v>1.9288510605596874</v>
      </c>
    </row>
    <row r="12" spans="1:21" ht="15.75" x14ac:dyDescent="0.25">
      <c r="A12" s="44" t="s">
        <v>39</v>
      </c>
      <c r="B12" s="45">
        <v>0.61589690690938914</v>
      </c>
      <c r="C12" s="45">
        <v>0.21551432249638161</v>
      </c>
      <c r="D12" s="45">
        <v>0.48249073168537127</v>
      </c>
      <c r="E12" s="45">
        <v>0.27156865068894764</v>
      </c>
      <c r="F12" s="45">
        <v>0.25431020490279843</v>
      </c>
      <c r="G12" s="45">
        <v>0.12428727284867272</v>
      </c>
      <c r="H12" s="45">
        <v>1.7281397095647242</v>
      </c>
      <c r="I12" s="45">
        <v>0.85036216970319911</v>
      </c>
      <c r="J12" s="45">
        <v>0.30322352562500521</v>
      </c>
      <c r="K12" s="45">
        <v>0.15441278684966891</v>
      </c>
      <c r="L12" s="45">
        <v>2.0629502711473426</v>
      </c>
      <c r="M12" s="45">
        <v>1.9258620557056572</v>
      </c>
      <c r="N12" s="45">
        <v>0.51639698039284843</v>
      </c>
      <c r="O12" s="45">
        <v>0.72897550030117386</v>
      </c>
      <c r="P12" s="45">
        <v>0.60364829628048289</v>
      </c>
      <c r="Q12" s="45">
        <v>2.7558377171257984</v>
      </c>
      <c r="R12" s="45">
        <v>4.7047881017260496</v>
      </c>
      <c r="S12" s="45">
        <v>1.1773176019844394</v>
      </c>
      <c r="T12" s="45">
        <v>11.271844728234091</v>
      </c>
      <c r="U12" s="45">
        <v>0.67611884589919913</v>
      </c>
    </row>
    <row r="13" spans="1:21" ht="15.75" x14ac:dyDescent="0.25">
      <c r="A13" s="44" t="s">
        <v>40</v>
      </c>
      <c r="B13" s="45">
        <v>0.52775451923316508</v>
      </c>
      <c r="C13" s="45">
        <v>0.18467158445020801</v>
      </c>
      <c r="D13" s="45">
        <v>0.83831282685941244</v>
      </c>
      <c r="E13" s="45">
        <v>0.47184218948666384</v>
      </c>
      <c r="F13" s="45">
        <v>0.3040181051032233</v>
      </c>
      <c r="G13" s="45">
        <v>0.14858067215329818</v>
      </c>
      <c r="H13" s="45">
        <v>0.195688325418586</v>
      </c>
      <c r="I13" s="45">
        <v>9.629195375091984E-2</v>
      </c>
      <c r="J13" s="45">
        <v>0.11204452060861392</v>
      </c>
      <c r="K13" s="45">
        <v>5.7057270351138306E-2</v>
      </c>
      <c r="L13" s="45">
        <v>2.3871082648967086E-4</v>
      </c>
      <c r="M13" s="45">
        <v>2.2284789384036441E-4</v>
      </c>
      <c r="N13" s="45">
        <v>0.12658989199125562</v>
      </c>
      <c r="O13" s="45">
        <v>0.17870152876803139</v>
      </c>
      <c r="P13" s="45">
        <v>4.2488757025203221E-4</v>
      </c>
      <c r="Q13" s="45">
        <v>1.9397407378657183E-3</v>
      </c>
      <c r="R13" s="45">
        <v>7.0738910872188336</v>
      </c>
      <c r="S13" s="45">
        <v>1.7701576163330706</v>
      </c>
      <c r="T13" s="45">
        <v>9.1789628748300593</v>
      </c>
      <c r="U13" s="45">
        <v>0.55058155387259056</v>
      </c>
    </row>
    <row r="14" spans="1:21" ht="15.75" x14ac:dyDescent="0.25">
      <c r="A14" s="44" t="s">
        <v>41</v>
      </c>
      <c r="B14" s="45">
        <v>0.54428992398668352</v>
      </c>
      <c r="C14" s="45">
        <v>0.19045764460521095</v>
      </c>
      <c r="D14" s="45">
        <v>2.0385681918496358E-2</v>
      </c>
      <c r="E14" s="45">
        <v>1.1474027931359711E-2</v>
      </c>
      <c r="F14" s="45">
        <v>2.6789932482663519E-2</v>
      </c>
      <c r="G14" s="45">
        <v>1.3092858972540906E-2</v>
      </c>
      <c r="H14" s="45">
        <v>1.27340400047468E-2</v>
      </c>
      <c r="I14" s="45">
        <v>6.2660130009114072E-3</v>
      </c>
      <c r="J14" s="45">
        <v>2.2277304205988124</v>
      </c>
      <c r="K14" s="45">
        <v>1.1344438459562609</v>
      </c>
      <c r="L14" s="45">
        <v>8.0171956149227147E-3</v>
      </c>
      <c r="M14" s="45">
        <v>7.4844328745560266E-3</v>
      </c>
      <c r="N14" s="45">
        <v>7.7087887183513474E-3</v>
      </c>
      <c r="O14" s="45">
        <v>1.0882166871698547E-2</v>
      </c>
      <c r="P14" s="45">
        <v>0</v>
      </c>
      <c r="Q14" s="45">
        <v>0</v>
      </c>
      <c r="R14" s="45">
        <v>0.42523199874122469</v>
      </c>
      <c r="S14" s="45">
        <v>0.10640928055004244</v>
      </c>
      <c r="T14" s="45">
        <v>3.2728879820658721</v>
      </c>
      <c r="U14" s="45">
        <v>0.19631757698443877</v>
      </c>
    </row>
    <row r="15" spans="1:21" ht="15.75" x14ac:dyDescent="0.25">
      <c r="A15" s="44" t="s">
        <v>108</v>
      </c>
      <c r="B15" s="45">
        <v>8.3460742836532003</v>
      </c>
      <c r="C15" s="45">
        <v>2.9204539340390254</v>
      </c>
      <c r="D15" s="45">
        <v>4.6619401010569632</v>
      </c>
      <c r="E15" s="45">
        <v>2.6239608342618057</v>
      </c>
      <c r="F15" s="45">
        <v>5.4924675344226763</v>
      </c>
      <c r="G15" s="45">
        <v>2.684295784843497</v>
      </c>
      <c r="H15" s="45">
        <v>8.938837315856448</v>
      </c>
      <c r="I15" s="45">
        <v>4.398515381867</v>
      </c>
      <c r="J15" s="45">
        <v>3.7796198542610235</v>
      </c>
      <c r="K15" s="45">
        <v>1.9247241246398064</v>
      </c>
      <c r="L15" s="45">
        <v>2.9845446146637662</v>
      </c>
      <c r="M15" s="45">
        <v>2.7862141455037919</v>
      </c>
      <c r="N15" s="45">
        <v>4.7531075102742166</v>
      </c>
      <c r="O15" s="45">
        <v>6.7097583000030259</v>
      </c>
      <c r="P15" s="45">
        <v>4.1105897714214495E-2</v>
      </c>
      <c r="Q15" s="45">
        <v>0.18766090124855048</v>
      </c>
      <c r="R15" s="45">
        <v>16.174940357813931</v>
      </c>
      <c r="S15" s="45">
        <v>4.0475876027905464</v>
      </c>
      <c r="T15" s="45">
        <v>55.17263746971696</v>
      </c>
      <c r="U15" s="45">
        <v>3.3094192539577389</v>
      </c>
    </row>
    <row r="16" spans="1:21" ht="15.75" x14ac:dyDescent="0.25">
      <c r="A16" s="43" t="s">
        <v>25</v>
      </c>
      <c r="B16" s="47">
        <v>285.78003530124073</v>
      </c>
      <c r="C16" s="47">
        <v>100</v>
      </c>
      <c r="D16" s="47">
        <v>177.66805206025489</v>
      </c>
      <c r="E16" s="47">
        <v>100</v>
      </c>
      <c r="F16" s="47">
        <v>204.6148403404398</v>
      </c>
      <c r="G16" s="47">
        <v>100</v>
      </c>
      <c r="H16" s="47">
        <v>203.22396399264736</v>
      </c>
      <c r="I16" s="47">
        <v>100</v>
      </c>
      <c r="J16" s="47">
        <v>196.37203097708056</v>
      </c>
      <c r="K16" s="47">
        <v>100</v>
      </c>
      <c r="L16" s="47">
        <v>107.1182780218106</v>
      </c>
      <c r="M16" s="47">
        <v>100</v>
      </c>
      <c r="N16" s="47">
        <v>70.838729172585445</v>
      </c>
      <c r="O16" s="47">
        <v>100</v>
      </c>
      <c r="P16" s="47">
        <v>21.904348450171373</v>
      </c>
      <c r="Q16" s="47">
        <v>100</v>
      </c>
      <c r="R16" s="47">
        <v>399.61927807720258</v>
      </c>
      <c r="S16" s="47">
        <v>100</v>
      </c>
      <c r="T16" s="47">
        <v>1667.1395563960632</v>
      </c>
      <c r="U16" s="47">
        <v>100</v>
      </c>
    </row>
    <row r="18" spans="1:10" ht="16.5" x14ac:dyDescent="0.25">
      <c r="A18" s="19"/>
      <c r="J18" s="94" t="s">
        <v>128</v>
      </c>
    </row>
  </sheetData>
  <mergeCells count="10">
    <mergeCell ref="L2:M2"/>
    <mergeCell ref="N2:O2"/>
    <mergeCell ref="P2:Q2"/>
    <mergeCell ref="R2:S2"/>
    <mergeCell ref="T2:U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G15" sqref="G15"/>
    </sheetView>
  </sheetViews>
  <sheetFormatPr baseColWidth="10" defaultRowHeight="23.25" customHeight="1" x14ac:dyDescent="0.2"/>
  <cols>
    <col min="1" max="1" width="111.85546875" style="14" customWidth="1"/>
    <col min="2" max="2" width="2" style="12" customWidth="1"/>
    <col min="3" max="3" width="7.85546875" style="12" customWidth="1"/>
    <col min="4" max="16384" width="11.42578125" style="12"/>
  </cols>
  <sheetData>
    <row r="1" spans="1:4" ht="23.25" customHeight="1" x14ac:dyDescent="0.2">
      <c r="A1" s="81"/>
      <c r="B1" s="82"/>
      <c r="C1" s="82"/>
    </row>
    <row r="2" spans="1:4" ht="23.25" customHeight="1" x14ac:dyDescent="0.2">
      <c r="A2" s="83" t="s">
        <v>43</v>
      </c>
      <c r="B2" s="82"/>
      <c r="C2" s="84"/>
      <c r="D2" s="13"/>
    </row>
    <row r="3" spans="1:4" ht="23.25" customHeight="1" x14ac:dyDescent="0.2">
      <c r="A3" s="81"/>
      <c r="B3" s="85" t="s">
        <v>44</v>
      </c>
      <c r="C3" s="85"/>
    </row>
    <row r="4" spans="1:4" ht="23.25" customHeight="1" x14ac:dyDescent="0.2">
      <c r="A4" s="15" t="str">
        <f>+Santé_ménage!B7</f>
        <v>1.	SANTE DES MEMBRES DU MENAGE</v>
      </c>
      <c r="B4" s="82"/>
      <c r="C4" s="82"/>
    </row>
    <row r="5" spans="1:4" ht="23.25" customHeight="1" x14ac:dyDescent="0.2">
      <c r="A5" s="81" t="str">
        <f>+'Tab1.1'!_Toc495579732</f>
        <v>Tableau I- 1: Evolution des taux de morbidité  par groupe d’âge selon le sexe (%)</v>
      </c>
      <c r="B5" s="82"/>
      <c r="C5" s="86">
        <v>1</v>
      </c>
    </row>
    <row r="6" spans="1:4" ht="23.25" customHeight="1" x14ac:dyDescent="0.2">
      <c r="A6" s="81" t="str">
        <f>+'Tab1.2'!_Toc495579733</f>
        <v>Tableau I- 2:Taux de morbidité par région, milieu, niveau d’instruction et quintile selon le groupe d’âge (%)</v>
      </c>
      <c r="B6" s="82"/>
      <c r="C6" s="86">
        <v>2</v>
      </c>
    </row>
    <row r="7" spans="1:4" ht="23.25" customHeight="1" x14ac:dyDescent="0.2">
      <c r="A7" s="81" t="str">
        <f>+'Tab1.3'!_Toc303974505</f>
        <v>Tableau I- 3: Fréquence de certaines maladies [1], par région, milieu, sexe, groupe d’âge et quintile (en %)</v>
      </c>
      <c r="B7" s="82"/>
      <c r="C7" s="86">
        <v>3</v>
      </c>
    </row>
    <row r="8" spans="1:4" ht="23.25" customHeight="1" x14ac:dyDescent="0.2">
      <c r="A8" s="81" t="str">
        <f>+'Tab1.4'!_Toc38962450</f>
        <v>Tableau I- 4 : Prévalence de certaines maladies (en %)</v>
      </c>
      <c r="B8" s="82"/>
      <c r="C8" s="86">
        <v>4</v>
      </c>
    </row>
    <row r="9" spans="1:4" ht="23.25" customHeight="1" x14ac:dyDescent="0.2">
      <c r="A9" s="15" t="str">
        <f>+Securite_Alimentaire!B7</f>
        <v>2. SECURITE ALIMENTAIRE</v>
      </c>
      <c r="B9" s="82"/>
      <c r="C9" s="86">
        <v>6</v>
      </c>
    </row>
    <row r="10" spans="1:4" ht="23.25" customHeight="1" x14ac:dyDescent="0.2">
      <c r="A10" s="81" t="str">
        <f>+'Tab2.1'!_Toc38962533</f>
        <v>Tableau II- 1 : Evolution de la situation de l’insécurité alimentaire des ménages par région et milieu de résidence (%)</v>
      </c>
      <c r="B10" s="82"/>
      <c r="C10" s="86">
        <v>7</v>
      </c>
    </row>
    <row r="11" spans="1:4" ht="23.25" customHeight="1" x14ac:dyDescent="0.2">
      <c r="A11" s="81" t="str">
        <f>+'Tab2.2'!_Toc305671903</f>
        <v>Tableau II- 2 : Principales stratégies adoptées pour gérer l'insécurité alimentaire dans les ménages, par milieu de résidence (%)[1]</v>
      </c>
      <c r="B11" s="82"/>
      <c r="C11" s="86">
        <v>8</v>
      </c>
    </row>
    <row r="12" spans="1:4" ht="23.25" customHeight="1" x14ac:dyDescent="0.2">
      <c r="A12" s="15" t="str">
        <f>+Conso!C9</f>
        <v xml:space="preserve">3. DEPENSES DE CONSOMMATION TRIMESTRIELLE </v>
      </c>
      <c r="B12" s="82"/>
      <c r="C12" s="86">
        <v>9</v>
      </c>
    </row>
    <row r="13" spans="1:4" ht="23.25" customHeight="1" x14ac:dyDescent="0.2">
      <c r="A13" s="81" t="str">
        <f>+'Tab3.1'!_Toc35952292</f>
        <v>Tableau III- 1: Répartition des dépenses trimestrielles sur les fonctions de consommation (milliards de FCFA, %).</v>
      </c>
      <c r="B13" s="82"/>
      <c r="C13" s="86">
        <v>10</v>
      </c>
    </row>
    <row r="14" spans="1:4" ht="23.25" customHeight="1" x14ac:dyDescent="0.2">
      <c r="A14" s="81" t="str">
        <f>+'Tab3.2'!_Toc35952293</f>
        <v>Tableau III- 2: Dépenses par ménage, par tête et par équivalent adulte (FCFA)</v>
      </c>
      <c r="B14" s="82"/>
      <c r="C14" s="86">
        <v>11</v>
      </c>
    </row>
    <row r="15" spans="1:4" ht="36" customHeight="1" x14ac:dyDescent="0.2">
      <c r="A15" s="81" t="str">
        <f>+'Tab3.3'!_Toc35952294</f>
        <v>Tableau IV- 3: Structure de la consommation trimestrielle des ménages maliens de juillet à septembre 2021 selon le mode d’acquisition (milliards de FCFA, %)</v>
      </c>
      <c r="B15" s="82"/>
      <c r="C15" s="86">
        <v>12</v>
      </c>
    </row>
    <row r="16" spans="1:4" ht="23.25" customHeight="1" x14ac:dyDescent="0.2">
      <c r="A16" s="81" t="str">
        <f>+'Tab3.4'!_Toc35952295</f>
        <v>Tableau IV- 4: Part des fonctions de consommation en octobre - décembre 2019 selon le milieu de résidence (milliards de FCFA, %)</v>
      </c>
      <c r="B16" s="82"/>
      <c r="C16" s="86">
        <v>13</v>
      </c>
    </row>
    <row r="17" spans="1:3" ht="23.25" customHeight="1" x14ac:dyDescent="0.2">
      <c r="A17" s="81" t="str">
        <f>+'Tab3.5'!_Toc35952296</f>
        <v>Tableau III- 5: Répartition des dépenses de consommation par région et par fonction (milliards de FCFA, %)</v>
      </c>
      <c r="B17" s="82"/>
      <c r="C17" s="86">
        <v>14</v>
      </c>
    </row>
  </sheetData>
  <mergeCells count="1"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12"/>
  <sheetViews>
    <sheetView topLeftCell="A2" workbookViewId="0">
      <selection activeCell="E16" sqref="E16"/>
    </sheetView>
  </sheetViews>
  <sheetFormatPr baseColWidth="10" defaultRowHeight="15" x14ac:dyDescent="0.25"/>
  <sheetData>
    <row r="7" spans="2:7" ht="15.75" customHeight="1" x14ac:dyDescent="0.25">
      <c r="B7" s="48" t="s">
        <v>45</v>
      </c>
      <c r="C7" s="48"/>
      <c r="D7" s="48"/>
      <c r="E7" s="48"/>
      <c r="F7" s="48"/>
      <c r="G7" s="48"/>
    </row>
    <row r="8" spans="2:7" x14ac:dyDescent="0.25">
      <c r="B8" s="48"/>
      <c r="C8" s="48"/>
      <c r="D8" s="48"/>
      <c r="E8" s="48"/>
      <c r="F8" s="48"/>
      <c r="G8" s="48"/>
    </row>
    <row r="9" spans="2:7" x14ac:dyDescent="0.25">
      <c r="B9" s="48"/>
      <c r="C9" s="48"/>
      <c r="D9" s="48"/>
      <c r="E9" s="48"/>
      <c r="F9" s="48"/>
      <c r="G9" s="48"/>
    </row>
    <row r="10" spans="2:7" x14ac:dyDescent="0.25">
      <c r="B10" s="48"/>
      <c r="C10" s="48"/>
      <c r="D10" s="48"/>
      <c r="E10" s="48"/>
      <c r="F10" s="48"/>
      <c r="G10" s="48"/>
    </row>
    <row r="11" spans="2:7" ht="37.5" customHeight="1" x14ac:dyDescent="0.25">
      <c r="B11" s="48"/>
      <c r="C11" s="48"/>
      <c r="D11" s="48"/>
      <c r="E11" s="48"/>
      <c r="F11" s="48"/>
      <c r="G11" s="48"/>
    </row>
    <row r="12" spans="2:7" ht="38.25" customHeight="1" x14ac:dyDescent="0.25">
      <c r="B12" s="48"/>
      <c r="C12" s="48"/>
      <c r="D12" s="48"/>
      <c r="E12" s="48"/>
      <c r="F12" s="48"/>
      <c r="G12" s="48"/>
    </row>
  </sheetData>
  <mergeCells count="1">
    <mergeCell ref="B7:G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workbookViewId="0">
      <selection sqref="A1:IV65536"/>
    </sheetView>
  </sheetViews>
  <sheetFormatPr baseColWidth="10" defaultRowHeight="15.75" x14ac:dyDescent="0.25"/>
  <cols>
    <col min="1" max="1" width="21.7109375" style="117" customWidth="1"/>
    <col min="2" max="4" width="11.42578125" style="117"/>
    <col min="5" max="5" width="15.7109375" style="117" customWidth="1"/>
    <col min="6" max="6" width="11.42578125" style="117"/>
    <col min="7" max="7" width="9.5703125" style="117" bestFit="1" customWidth="1"/>
    <col min="8" max="16384" width="11.42578125" style="117"/>
  </cols>
  <sheetData>
    <row r="2" spans="1:10" ht="37.5" customHeight="1" x14ac:dyDescent="0.25">
      <c r="A2" s="156" t="s">
        <v>60</v>
      </c>
      <c r="B2" s="156"/>
      <c r="C2" s="156"/>
      <c r="D2" s="156"/>
      <c r="E2" s="156"/>
      <c r="F2" s="156"/>
      <c r="G2" s="156"/>
    </row>
    <row r="4" spans="1:10" ht="16.5" thickBot="1" x14ac:dyDescent="0.3">
      <c r="A4" s="132" t="s">
        <v>61</v>
      </c>
    </row>
    <row r="5" spans="1:10" ht="16.149999999999999" customHeight="1" thickBot="1" x14ac:dyDescent="0.3">
      <c r="A5" s="157" t="s">
        <v>111</v>
      </c>
      <c r="B5" s="158" t="s">
        <v>112</v>
      </c>
      <c r="C5" s="159"/>
      <c r="D5" s="160"/>
      <c r="E5" s="161" t="s">
        <v>113</v>
      </c>
      <c r="F5" s="162"/>
      <c r="G5" s="163"/>
      <c r="H5" s="161" t="s">
        <v>114</v>
      </c>
      <c r="I5" s="162"/>
      <c r="J5" s="163"/>
    </row>
    <row r="6" spans="1:10" ht="32.25" thickBot="1" x14ac:dyDescent="0.3">
      <c r="A6" s="164"/>
      <c r="B6" s="165" t="s">
        <v>15</v>
      </c>
      <c r="C6" s="165" t="s">
        <v>17</v>
      </c>
      <c r="D6" s="165" t="s">
        <v>14</v>
      </c>
      <c r="E6" s="127" t="s">
        <v>15</v>
      </c>
      <c r="F6" s="127" t="s">
        <v>17</v>
      </c>
      <c r="G6" s="165" t="s">
        <v>14</v>
      </c>
      <c r="H6" s="127" t="s">
        <v>15</v>
      </c>
      <c r="I6" s="127" t="s">
        <v>17</v>
      </c>
      <c r="J6" s="165" t="s">
        <v>14</v>
      </c>
    </row>
    <row r="7" spans="1:10" ht="16.5" thickBot="1" x14ac:dyDescent="0.3">
      <c r="A7" s="122" t="s">
        <v>23</v>
      </c>
      <c r="B7" s="166">
        <v>38.4</v>
      </c>
      <c r="C7" s="166">
        <v>34.799999999999997</v>
      </c>
      <c r="D7" s="166">
        <v>36.700000000000003</v>
      </c>
      <c r="E7" s="166">
        <v>31.1</v>
      </c>
      <c r="F7" s="166">
        <v>30.4</v>
      </c>
      <c r="G7" s="166">
        <v>30.8</v>
      </c>
      <c r="H7" s="123">
        <v>39.9</v>
      </c>
      <c r="I7" s="123">
        <v>38.4</v>
      </c>
      <c r="J7" s="123">
        <v>39.200000000000003</v>
      </c>
    </row>
    <row r="8" spans="1:10" ht="16.5" thickBot="1" x14ac:dyDescent="0.3">
      <c r="A8" s="122" t="s">
        <v>19</v>
      </c>
      <c r="B8" s="166">
        <v>29.1</v>
      </c>
      <c r="C8" s="166">
        <v>25.7</v>
      </c>
      <c r="D8" s="166">
        <v>27.5</v>
      </c>
      <c r="E8" s="166">
        <v>21.2</v>
      </c>
      <c r="F8" s="166">
        <v>20.7</v>
      </c>
      <c r="G8" s="153">
        <v>21</v>
      </c>
      <c r="H8" s="123">
        <v>31.2</v>
      </c>
      <c r="I8" s="123">
        <v>31.4</v>
      </c>
      <c r="J8" s="123">
        <v>31.3</v>
      </c>
    </row>
    <row r="9" spans="1:10" ht="16.5" thickBot="1" x14ac:dyDescent="0.3">
      <c r="A9" s="122" t="s">
        <v>20</v>
      </c>
      <c r="B9" s="166">
        <v>21.4</v>
      </c>
      <c r="C9" s="166">
        <v>24.1</v>
      </c>
      <c r="D9" s="166">
        <v>22.6</v>
      </c>
      <c r="E9" s="166">
        <v>17.100000000000001</v>
      </c>
      <c r="F9" s="166">
        <v>17.7</v>
      </c>
      <c r="G9" s="167">
        <v>17.399999999999999</v>
      </c>
      <c r="H9" s="123">
        <v>23.4</v>
      </c>
      <c r="I9" s="123">
        <v>23.4</v>
      </c>
      <c r="J9" s="123">
        <v>23.4</v>
      </c>
    </row>
    <row r="10" spans="1:10" ht="16.5" thickBot="1" x14ac:dyDescent="0.3">
      <c r="A10" s="122" t="s">
        <v>21</v>
      </c>
      <c r="B10" s="166">
        <v>22.9</v>
      </c>
      <c r="C10" s="166">
        <v>33.1</v>
      </c>
      <c r="D10" s="166">
        <v>28.5</v>
      </c>
      <c r="E10" s="166">
        <v>16.7</v>
      </c>
      <c r="F10" s="166">
        <v>24.1</v>
      </c>
      <c r="G10" s="166">
        <v>20.8</v>
      </c>
      <c r="H10" s="123">
        <v>21.1</v>
      </c>
      <c r="I10" s="123">
        <v>27.6</v>
      </c>
      <c r="J10" s="123">
        <v>24.7</v>
      </c>
    </row>
    <row r="11" spans="1:10" ht="16.5" thickBot="1" x14ac:dyDescent="0.3">
      <c r="A11" s="122" t="s">
        <v>24</v>
      </c>
      <c r="B11" s="154">
        <v>53</v>
      </c>
      <c r="C11" s="166">
        <v>49.5</v>
      </c>
      <c r="D11" s="166">
        <v>51.6</v>
      </c>
      <c r="E11" s="166">
        <v>44.3</v>
      </c>
      <c r="F11" s="166">
        <v>43.6</v>
      </c>
      <c r="G11" s="154">
        <v>44</v>
      </c>
      <c r="H11" s="123">
        <v>44.4</v>
      </c>
      <c r="I11" s="123">
        <v>46.4</v>
      </c>
      <c r="J11" s="168">
        <v>45.2</v>
      </c>
    </row>
    <row r="12" spans="1:10" ht="16.5" thickBot="1" x14ac:dyDescent="0.3">
      <c r="A12" s="126" t="s">
        <v>14</v>
      </c>
      <c r="B12" s="165">
        <v>29.2</v>
      </c>
      <c r="C12" s="165">
        <v>31.8</v>
      </c>
      <c r="D12" s="165">
        <v>30.5</v>
      </c>
      <c r="E12" s="165">
        <v>22.3</v>
      </c>
      <c r="F12" s="165">
        <v>24.9</v>
      </c>
      <c r="G12" s="165">
        <v>23.6</v>
      </c>
      <c r="H12" s="127">
        <v>29.1</v>
      </c>
      <c r="I12" s="169">
        <v>30.8</v>
      </c>
      <c r="J12" s="155">
        <v>30</v>
      </c>
    </row>
    <row r="13" spans="1:10" x14ac:dyDescent="0.25">
      <c r="B13" s="130" t="s">
        <v>129</v>
      </c>
      <c r="C13" s="131"/>
    </row>
    <row r="16" spans="1:10" x14ac:dyDescent="0.25">
      <c r="A16" s="132" t="s">
        <v>62</v>
      </c>
    </row>
  </sheetData>
  <mergeCells count="5">
    <mergeCell ref="H5:J5"/>
    <mergeCell ref="A2:G2"/>
    <mergeCell ref="B5:D5"/>
    <mergeCell ref="E5:G5"/>
    <mergeCell ref="A5:A6"/>
  </mergeCells>
  <hyperlinks>
    <hyperlink ref="A4" location="_ftn1" display="_ftn1"/>
    <hyperlink ref="A16" location="_ftnref1" display="_ftnref1"/>
  </hyperlinks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B22" sqref="B22"/>
    </sheetView>
  </sheetViews>
  <sheetFormatPr baseColWidth="10" defaultRowHeight="15" x14ac:dyDescent="0.25"/>
  <cols>
    <col min="1" max="1" width="31.7109375" customWidth="1"/>
    <col min="2" max="2" width="14.140625" bestFit="1" customWidth="1"/>
  </cols>
  <sheetData>
    <row r="1" spans="1:9" ht="48" customHeight="1" x14ac:dyDescent="0.25">
      <c r="A1" s="50" t="s">
        <v>63</v>
      </c>
      <c r="B1" s="50"/>
      <c r="C1" s="50"/>
      <c r="D1" s="50"/>
      <c r="E1" s="50"/>
      <c r="F1" s="50"/>
      <c r="G1" s="50"/>
    </row>
    <row r="2" spans="1:9" ht="17.25" thickBot="1" x14ac:dyDescent="0.3">
      <c r="A2" s="17"/>
    </row>
    <row r="3" spans="1:9" ht="15.6" customHeight="1" x14ac:dyDescent="0.25">
      <c r="A3" s="61"/>
      <c r="B3" s="63" t="s">
        <v>23</v>
      </c>
      <c r="C3" s="63" t="s">
        <v>46</v>
      </c>
      <c r="D3" s="54" t="s">
        <v>47</v>
      </c>
      <c r="E3" s="54" t="s">
        <v>48</v>
      </c>
      <c r="F3" s="54" t="s">
        <v>24</v>
      </c>
      <c r="G3" s="56" t="s">
        <v>14</v>
      </c>
      <c r="H3" s="8"/>
      <c r="I3" s="9"/>
    </row>
    <row r="4" spans="1:9" ht="15.75" thickBot="1" x14ac:dyDescent="0.3">
      <c r="A4" s="62"/>
      <c r="B4" s="64"/>
      <c r="C4" s="64"/>
      <c r="D4" s="55"/>
      <c r="E4" s="55"/>
      <c r="F4" s="55"/>
      <c r="G4" s="57"/>
      <c r="H4" s="7"/>
      <c r="I4" s="9"/>
    </row>
    <row r="5" spans="1:9" ht="17.25" thickBot="1" x14ac:dyDescent="0.3">
      <c r="A5" s="58" t="s">
        <v>0</v>
      </c>
      <c r="B5" s="59"/>
      <c r="C5" s="59"/>
      <c r="D5" s="59"/>
      <c r="E5" s="59"/>
      <c r="F5" s="59"/>
      <c r="G5" s="60"/>
      <c r="H5" s="9"/>
      <c r="I5" s="9"/>
    </row>
    <row r="6" spans="1:9" ht="16.5" x14ac:dyDescent="0.25">
      <c r="A6" s="33" t="s">
        <v>1</v>
      </c>
      <c r="B6" s="34">
        <v>38.6</v>
      </c>
      <c r="C6" s="34">
        <v>33.4</v>
      </c>
      <c r="D6" s="34">
        <v>22.4</v>
      </c>
      <c r="E6" s="34">
        <v>19</v>
      </c>
      <c r="F6" s="34">
        <v>43.7</v>
      </c>
      <c r="G6" s="31">
        <v>27.9</v>
      </c>
      <c r="H6" s="9"/>
      <c r="I6" s="9"/>
    </row>
    <row r="7" spans="1:9" ht="16.5" x14ac:dyDescent="0.25">
      <c r="A7" s="33" t="s">
        <v>2</v>
      </c>
      <c r="B7" s="34">
        <v>28.3</v>
      </c>
      <c r="C7" s="34">
        <v>26</v>
      </c>
      <c r="D7" s="34">
        <v>25.7</v>
      </c>
      <c r="E7" s="34">
        <v>19.3</v>
      </c>
      <c r="F7" s="34">
        <v>35.200000000000003</v>
      </c>
      <c r="G7" s="31">
        <v>24</v>
      </c>
      <c r="H7" s="9"/>
      <c r="I7" s="9"/>
    </row>
    <row r="8" spans="1:9" ht="16.5" x14ac:dyDescent="0.25">
      <c r="A8" s="33" t="s">
        <v>3</v>
      </c>
      <c r="B8" s="34">
        <v>31.7</v>
      </c>
      <c r="C8" s="34">
        <v>27.6</v>
      </c>
      <c r="D8" s="34">
        <v>19.5</v>
      </c>
      <c r="E8" s="34">
        <v>20.399999999999999</v>
      </c>
      <c r="F8" s="34">
        <v>41.4</v>
      </c>
      <c r="G8" s="31">
        <v>25.3</v>
      </c>
      <c r="H8" s="9"/>
      <c r="I8" s="9"/>
    </row>
    <row r="9" spans="1:9" ht="16.5" x14ac:dyDescent="0.25">
      <c r="A9" s="33" t="s">
        <v>4</v>
      </c>
      <c r="B9" s="34">
        <v>40.9</v>
      </c>
      <c r="C9" s="34">
        <v>29.6</v>
      </c>
      <c r="D9" s="34">
        <v>18.600000000000001</v>
      </c>
      <c r="E9" s="34">
        <v>19.600000000000001</v>
      </c>
      <c r="F9" s="34">
        <v>43.3</v>
      </c>
      <c r="G9" s="31">
        <v>27.5</v>
      </c>
      <c r="H9" s="9"/>
      <c r="I9" s="9"/>
    </row>
    <row r="10" spans="1:9" ht="16.5" x14ac:dyDescent="0.25">
      <c r="A10" s="33" t="s">
        <v>5</v>
      </c>
      <c r="B10" s="34">
        <v>56.3</v>
      </c>
      <c r="C10" s="34">
        <v>38.200000000000003</v>
      </c>
      <c r="D10" s="34">
        <v>32.700000000000003</v>
      </c>
      <c r="E10" s="34">
        <v>39.299999999999997</v>
      </c>
      <c r="F10" s="34">
        <v>49.1</v>
      </c>
      <c r="G10" s="31">
        <v>42.2</v>
      </c>
      <c r="H10" s="9"/>
      <c r="I10" s="9"/>
    </row>
    <row r="11" spans="1:9" ht="16.5" x14ac:dyDescent="0.25">
      <c r="A11" s="33" t="s">
        <v>6</v>
      </c>
      <c r="B11" s="34">
        <v>79.8</v>
      </c>
      <c r="C11" s="34">
        <v>66</v>
      </c>
      <c r="D11" s="34">
        <v>44.3</v>
      </c>
      <c r="E11" s="34">
        <v>66</v>
      </c>
      <c r="F11" s="34">
        <v>69.900000000000006</v>
      </c>
      <c r="G11" s="31">
        <v>67.599999999999994</v>
      </c>
      <c r="H11" s="9"/>
      <c r="I11" s="9"/>
    </row>
    <row r="12" spans="1:9" ht="16.5" x14ac:dyDescent="0.25">
      <c r="A12" s="33" t="s">
        <v>7</v>
      </c>
      <c r="B12" s="34">
        <v>35.5</v>
      </c>
      <c r="C12" s="34">
        <v>16.2</v>
      </c>
      <c r="D12" s="34">
        <v>19</v>
      </c>
      <c r="E12" s="34">
        <v>35.1</v>
      </c>
      <c r="F12" s="34">
        <v>68</v>
      </c>
      <c r="G12" s="31">
        <v>30.7</v>
      </c>
      <c r="H12" s="9"/>
      <c r="I12" s="9"/>
    </row>
    <row r="13" spans="1:9" ht="16.5" x14ac:dyDescent="0.25">
      <c r="A13" s="33" t="s">
        <v>64</v>
      </c>
      <c r="B13" s="34">
        <v>35.299999999999997</v>
      </c>
      <c r="C13" s="34">
        <v>17.2</v>
      </c>
      <c r="D13" s="34">
        <v>12.1</v>
      </c>
      <c r="E13" s="34">
        <v>17.2</v>
      </c>
      <c r="F13" s="34">
        <v>49.2</v>
      </c>
      <c r="G13" s="31">
        <v>21.8</v>
      </c>
      <c r="H13" s="9"/>
      <c r="I13" s="9"/>
    </row>
    <row r="14" spans="1:9" ht="17.25" thickBot="1" x14ac:dyDescent="0.3">
      <c r="A14" s="35" t="s">
        <v>9</v>
      </c>
      <c r="B14" s="32">
        <v>29.2</v>
      </c>
      <c r="C14" s="32">
        <v>25.1</v>
      </c>
      <c r="D14" s="32">
        <v>19.399999999999999</v>
      </c>
      <c r="E14" s="32">
        <v>18.100000000000001</v>
      </c>
      <c r="F14" s="32">
        <v>51.5</v>
      </c>
      <c r="G14" s="29">
        <v>22.9</v>
      </c>
      <c r="H14" s="9"/>
      <c r="I14" s="9"/>
    </row>
    <row r="15" spans="1:9" ht="17.25" thickBot="1" x14ac:dyDescent="0.3">
      <c r="A15" s="58" t="s">
        <v>10</v>
      </c>
      <c r="B15" s="59"/>
      <c r="C15" s="59"/>
      <c r="D15" s="59"/>
      <c r="E15" s="59"/>
      <c r="F15" s="59"/>
      <c r="G15" s="60"/>
      <c r="H15" s="9"/>
      <c r="I15" s="9"/>
    </row>
    <row r="16" spans="1:9" ht="16.5" x14ac:dyDescent="0.25">
      <c r="A16" s="33" t="s">
        <v>11</v>
      </c>
      <c r="B16" s="34">
        <v>33.5</v>
      </c>
      <c r="C16" s="34">
        <v>27.1</v>
      </c>
      <c r="D16" s="34">
        <v>21.4</v>
      </c>
      <c r="E16" s="34">
        <v>21.5</v>
      </c>
      <c r="F16" s="34">
        <v>50.1</v>
      </c>
      <c r="G16" s="31">
        <v>26</v>
      </c>
      <c r="H16" s="9"/>
      <c r="I16" s="9"/>
    </row>
    <row r="17" spans="1:9" ht="16.5" x14ac:dyDescent="0.25">
      <c r="A17" s="33" t="s">
        <v>12</v>
      </c>
      <c r="B17" s="34">
        <v>40.5</v>
      </c>
      <c r="C17" s="34">
        <v>32.200000000000003</v>
      </c>
      <c r="D17" s="34">
        <v>24</v>
      </c>
      <c r="E17" s="34">
        <v>25.8</v>
      </c>
      <c r="F17" s="34">
        <v>44</v>
      </c>
      <c r="G17" s="31">
        <v>31</v>
      </c>
      <c r="H17" s="9"/>
      <c r="I17" s="9"/>
    </row>
    <row r="18" spans="1:9" ht="16.5" x14ac:dyDescent="0.25">
      <c r="A18" s="51" t="s">
        <v>13</v>
      </c>
      <c r="B18" s="52"/>
      <c r="C18" s="52"/>
      <c r="D18" s="52"/>
      <c r="E18" s="52"/>
      <c r="F18" s="52"/>
      <c r="G18" s="53"/>
      <c r="H18" s="9"/>
      <c r="I18" s="9"/>
    </row>
    <row r="19" spans="1:9" ht="16.5" x14ac:dyDescent="0.25">
      <c r="A19" s="36" t="s">
        <v>15</v>
      </c>
      <c r="B19" s="34">
        <v>39.9</v>
      </c>
      <c r="C19" s="34">
        <v>31.2</v>
      </c>
      <c r="D19" s="34">
        <v>23.4</v>
      </c>
      <c r="E19" s="34">
        <v>21.1</v>
      </c>
      <c r="F19" s="34">
        <v>44.4</v>
      </c>
      <c r="G19" s="31">
        <v>29.1</v>
      </c>
      <c r="H19" s="9"/>
      <c r="I19" s="9"/>
    </row>
    <row r="20" spans="1:9" ht="16.5" x14ac:dyDescent="0.25">
      <c r="A20" s="36" t="s">
        <v>17</v>
      </c>
      <c r="B20" s="34">
        <v>38.4</v>
      </c>
      <c r="C20" s="34">
        <v>31.4</v>
      </c>
      <c r="D20" s="34">
        <v>23.4</v>
      </c>
      <c r="E20" s="34">
        <v>27.6</v>
      </c>
      <c r="F20" s="34">
        <v>46.4</v>
      </c>
      <c r="G20" s="31">
        <v>30.8</v>
      </c>
      <c r="H20" s="9"/>
      <c r="I20" s="9"/>
    </row>
    <row r="21" spans="1:9" ht="17.25" thickBot="1" x14ac:dyDescent="0.3">
      <c r="A21" s="37" t="s">
        <v>14</v>
      </c>
      <c r="B21" s="30">
        <v>39.200000000000003</v>
      </c>
      <c r="C21" s="30">
        <v>31.3</v>
      </c>
      <c r="D21" s="30">
        <v>23.4</v>
      </c>
      <c r="E21" s="30">
        <v>24.7</v>
      </c>
      <c r="F21" s="30">
        <v>45.2</v>
      </c>
      <c r="G21" s="28">
        <v>30</v>
      </c>
      <c r="H21" s="9"/>
      <c r="I21" s="9"/>
    </row>
    <row r="22" spans="1:9" ht="16.5" x14ac:dyDescent="0.25">
      <c r="B22" s="94" t="s">
        <v>128</v>
      </c>
    </row>
  </sheetData>
  <mergeCells count="11">
    <mergeCell ref="D3:D4"/>
    <mergeCell ref="A1:G1"/>
    <mergeCell ref="A18:G18"/>
    <mergeCell ref="E3:E4"/>
    <mergeCell ref="F3:F4"/>
    <mergeCell ref="G3:G4"/>
    <mergeCell ref="A5:G5"/>
    <mergeCell ref="A15:G15"/>
    <mergeCell ref="A3:A4"/>
    <mergeCell ref="B3:B4"/>
    <mergeCell ref="C3:C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IV65536"/>
    </sheetView>
  </sheetViews>
  <sheetFormatPr baseColWidth="10" defaultRowHeight="16.5" x14ac:dyDescent="0.3"/>
  <cols>
    <col min="1" max="1" width="31.140625" style="134" customWidth="1"/>
    <col min="2" max="2" width="22.28515625" style="134" customWidth="1"/>
    <col min="3" max="3" width="20.140625" style="134" customWidth="1"/>
    <col min="4" max="4" width="21.85546875" style="134" customWidth="1"/>
    <col min="5" max="5" width="21.28515625" style="134" customWidth="1"/>
    <col min="6" max="16384" width="11.42578125" style="134"/>
  </cols>
  <sheetData>
    <row r="1" spans="1:5" ht="30" customHeight="1" thickBot="1" x14ac:dyDescent="0.35">
      <c r="A1" s="133" t="s">
        <v>65</v>
      </c>
    </row>
    <row r="2" spans="1:5" ht="33.75" thickBot="1" x14ac:dyDescent="0.35">
      <c r="A2" s="135"/>
      <c r="B2" s="136" t="s">
        <v>49</v>
      </c>
      <c r="C2" s="136" t="s">
        <v>51</v>
      </c>
      <c r="D2" s="136" t="s">
        <v>66</v>
      </c>
      <c r="E2" s="137" t="s">
        <v>67</v>
      </c>
    </row>
    <row r="3" spans="1:5" ht="17.25" thickBot="1" x14ac:dyDescent="0.35">
      <c r="A3" s="138" t="s">
        <v>0</v>
      </c>
      <c r="B3" s="139"/>
      <c r="C3" s="139"/>
      <c r="D3" s="139"/>
      <c r="E3" s="140"/>
    </row>
    <row r="4" spans="1:5" x14ac:dyDescent="0.3">
      <c r="A4" s="141" t="s">
        <v>1</v>
      </c>
      <c r="B4" s="142">
        <v>75.5</v>
      </c>
      <c r="C4" s="142">
        <v>10</v>
      </c>
      <c r="D4" s="142">
        <v>8.1</v>
      </c>
      <c r="E4" s="143">
        <v>2</v>
      </c>
    </row>
    <row r="5" spans="1:5" x14ac:dyDescent="0.3">
      <c r="A5" s="141" t="s">
        <v>2</v>
      </c>
      <c r="B5" s="142">
        <v>44.6</v>
      </c>
      <c r="C5" s="142">
        <v>26.2</v>
      </c>
      <c r="D5" s="142">
        <v>8.6999999999999993</v>
      </c>
      <c r="E5" s="143">
        <v>7.5</v>
      </c>
    </row>
    <row r="6" spans="1:5" x14ac:dyDescent="0.3">
      <c r="A6" s="141" t="s">
        <v>3</v>
      </c>
      <c r="B6" s="142">
        <v>81.2</v>
      </c>
      <c r="C6" s="142">
        <v>4.0999999999999996</v>
      </c>
      <c r="D6" s="142">
        <v>6.9</v>
      </c>
      <c r="E6" s="143">
        <v>1.6</v>
      </c>
    </row>
    <row r="7" spans="1:5" x14ac:dyDescent="0.3">
      <c r="A7" s="141" t="s">
        <v>4</v>
      </c>
      <c r="B7" s="142">
        <v>54</v>
      </c>
      <c r="C7" s="142">
        <v>23.7</v>
      </c>
      <c r="D7" s="142">
        <v>7.7</v>
      </c>
      <c r="E7" s="143">
        <v>5.9</v>
      </c>
    </row>
    <row r="8" spans="1:5" x14ac:dyDescent="0.3">
      <c r="A8" s="141" t="s">
        <v>5</v>
      </c>
      <c r="B8" s="142">
        <v>63.6</v>
      </c>
      <c r="C8" s="142">
        <v>11.7</v>
      </c>
      <c r="D8" s="142">
        <v>6.1</v>
      </c>
      <c r="E8" s="143">
        <v>14.8</v>
      </c>
    </row>
    <row r="9" spans="1:5" x14ac:dyDescent="0.3">
      <c r="A9" s="141" t="s">
        <v>6</v>
      </c>
      <c r="B9" s="142">
        <v>82.9</v>
      </c>
      <c r="C9" s="142">
        <v>42</v>
      </c>
      <c r="D9" s="142">
        <v>30.8</v>
      </c>
      <c r="E9" s="143">
        <v>20.8</v>
      </c>
    </row>
    <row r="10" spans="1:5" x14ac:dyDescent="0.3">
      <c r="A10" s="141" t="s">
        <v>7</v>
      </c>
      <c r="B10" s="142">
        <v>69.8</v>
      </c>
      <c r="C10" s="142">
        <v>3</v>
      </c>
      <c r="D10" s="142">
        <v>13.4</v>
      </c>
      <c r="E10" s="143">
        <v>8</v>
      </c>
    </row>
    <row r="11" spans="1:5" x14ac:dyDescent="0.3">
      <c r="A11" s="141" t="s">
        <v>8</v>
      </c>
      <c r="B11" s="142">
        <v>67.400000000000006</v>
      </c>
      <c r="C11" s="142">
        <v>14.8</v>
      </c>
      <c r="D11" s="142">
        <v>14.4</v>
      </c>
      <c r="E11" s="143">
        <v>26</v>
      </c>
    </row>
    <row r="12" spans="1:5" ht="17.25" thickBot="1" x14ac:dyDescent="0.35">
      <c r="A12" s="144" t="s">
        <v>9</v>
      </c>
      <c r="B12" s="145">
        <v>53.5</v>
      </c>
      <c r="C12" s="145">
        <v>7.6</v>
      </c>
      <c r="D12" s="145">
        <v>6.6</v>
      </c>
      <c r="E12" s="146">
        <v>4.8</v>
      </c>
    </row>
    <row r="13" spans="1:5" ht="17.25" thickBot="1" x14ac:dyDescent="0.35">
      <c r="A13" s="138" t="s">
        <v>10</v>
      </c>
      <c r="B13" s="139"/>
      <c r="C13" s="139"/>
      <c r="D13" s="139"/>
      <c r="E13" s="140"/>
    </row>
    <row r="14" spans="1:5" x14ac:dyDescent="0.3">
      <c r="A14" s="141" t="s">
        <v>11</v>
      </c>
      <c r="B14" s="142">
        <v>59.4</v>
      </c>
      <c r="C14" s="142">
        <v>11</v>
      </c>
      <c r="D14" s="142">
        <v>8.5</v>
      </c>
      <c r="E14" s="143">
        <v>6.9</v>
      </c>
    </row>
    <row r="15" spans="1:5" ht="17.25" thickBot="1" x14ac:dyDescent="0.35">
      <c r="A15" s="144" t="s">
        <v>12</v>
      </c>
      <c r="B15" s="145">
        <v>66.400000000000006</v>
      </c>
      <c r="C15" s="145">
        <v>17.7</v>
      </c>
      <c r="D15" s="145">
        <v>10.3</v>
      </c>
      <c r="E15" s="146">
        <v>8.6</v>
      </c>
    </row>
    <row r="16" spans="1:5" ht="17.25" thickBot="1" x14ac:dyDescent="0.35">
      <c r="A16" s="138" t="s">
        <v>13</v>
      </c>
      <c r="B16" s="139"/>
      <c r="C16" s="139"/>
      <c r="D16" s="139"/>
      <c r="E16" s="140"/>
    </row>
    <row r="17" spans="1:5" x14ac:dyDescent="0.3">
      <c r="A17" s="141" t="s">
        <v>15</v>
      </c>
      <c r="B17" s="142">
        <v>64.8</v>
      </c>
      <c r="C17" s="142">
        <v>17.399999999999999</v>
      </c>
      <c r="D17" s="142">
        <v>11.2</v>
      </c>
      <c r="E17" s="143">
        <v>8.4</v>
      </c>
    </row>
    <row r="18" spans="1:5" ht="17.25" thickBot="1" x14ac:dyDescent="0.35">
      <c r="A18" s="144" t="s">
        <v>17</v>
      </c>
      <c r="B18" s="145">
        <v>65.400000000000006</v>
      </c>
      <c r="C18" s="145">
        <v>15.5</v>
      </c>
      <c r="D18" s="145">
        <v>8.8000000000000007</v>
      </c>
      <c r="E18" s="146">
        <v>8.1</v>
      </c>
    </row>
    <row r="19" spans="1:5" ht="17.25" thickBot="1" x14ac:dyDescent="0.35">
      <c r="A19" s="138" t="s">
        <v>18</v>
      </c>
      <c r="B19" s="139"/>
      <c r="C19" s="139"/>
      <c r="D19" s="139"/>
      <c r="E19" s="140"/>
    </row>
    <row r="20" spans="1:5" x14ac:dyDescent="0.3">
      <c r="A20" s="141" t="s">
        <v>23</v>
      </c>
      <c r="B20" s="142">
        <v>72</v>
      </c>
      <c r="C20" s="142">
        <v>22.2</v>
      </c>
      <c r="D20" s="142">
        <v>0.7</v>
      </c>
      <c r="E20" s="143">
        <v>4.0999999999999996</v>
      </c>
    </row>
    <row r="21" spans="1:5" x14ac:dyDescent="0.3">
      <c r="A21" s="141" t="s">
        <v>19</v>
      </c>
      <c r="B21" s="142">
        <v>76.8</v>
      </c>
      <c r="C21" s="142">
        <v>18.5</v>
      </c>
      <c r="D21" s="142">
        <v>0.5</v>
      </c>
      <c r="E21" s="143">
        <v>5.2</v>
      </c>
    </row>
    <row r="22" spans="1:5" x14ac:dyDescent="0.3">
      <c r="A22" s="141" t="s">
        <v>20</v>
      </c>
      <c r="B22" s="142">
        <v>68.400000000000006</v>
      </c>
      <c r="C22" s="142">
        <v>13.8</v>
      </c>
      <c r="D22" s="142">
        <v>1.4</v>
      </c>
      <c r="E22" s="143">
        <v>10.5</v>
      </c>
    </row>
    <row r="23" spans="1:5" x14ac:dyDescent="0.3">
      <c r="A23" s="141" t="s">
        <v>21</v>
      </c>
      <c r="B23" s="142">
        <v>60.1</v>
      </c>
      <c r="C23" s="142">
        <v>13.1</v>
      </c>
      <c r="D23" s="142">
        <v>16.899999999999999</v>
      </c>
      <c r="E23" s="143">
        <v>13.5</v>
      </c>
    </row>
    <row r="24" spans="1:5" ht="17.25" thickBot="1" x14ac:dyDescent="0.35">
      <c r="A24" s="144" t="s">
        <v>24</v>
      </c>
      <c r="B24" s="145">
        <v>29.9</v>
      </c>
      <c r="C24" s="145">
        <v>9.5</v>
      </c>
      <c r="D24" s="145">
        <v>44.5</v>
      </c>
      <c r="E24" s="146">
        <v>5</v>
      </c>
    </row>
    <row r="25" spans="1:5" ht="17.25" thickBot="1" x14ac:dyDescent="0.35">
      <c r="A25" s="147" t="s">
        <v>14</v>
      </c>
      <c r="B25" s="148">
        <v>65.099999999999994</v>
      </c>
      <c r="C25" s="148">
        <v>16.399999999999999</v>
      </c>
      <c r="D25" s="148">
        <v>10</v>
      </c>
      <c r="E25" s="149">
        <v>8.3000000000000007</v>
      </c>
    </row>
    <row r="26" spans="1:5" x14ac:dyDescent="0.3">
      <c r="B26" s="150" t="s">
        <v>132</v>
      </c>
    </row>
    <row r="27" spans="1:5" x14ac:dyDescent="0.3">
      <c r="A27" s="151"/>
    </row>
    <row r="30" spans="1:5" ht="132" x14ac:dyDescent="0.3">
      <c r="A30" s="152" t="s">
        <v>68</v>
      </c>
    </row>
  </sheetData>
  <mergeCells count="4">
    <mergeCell ref="A3:E3"/>
    <mergeCell ref="A13:E13"/>
    <mergeCell ref="A16:E16"/>
    <mergeCell ref="A19:E19"/>
  </mergeCells>
  <hyperlinks>
    <hyperlink ref="A1" location="_ftn1" display="_ftn1"/>
    <hyperlink ref="A30" location="_ftnref1" display="_ftnref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D27" sqref="D27"/>
    </sheetView>
  </sheetViews>
  <sheetFormatPr baseColWidth="10" defaultRowHeight="15" x14ac:dyDescent="0.25"/>
  <cols>
    <col min="2" max="3" width="13.28515625" bestFit="1" customWidth="1"/>
    <col min="4" max="4" width="22.42578125" customWidth="1"/>
    <col min="5" max="6" width="13.28515625" bestFit="1" customWidth="1"/>
    <col min="7" max="7" width="17.5703125" customWidth="1"/>
    <col min="8" max="10" width="13.28515625" bestFit="1" customWidth="1"/>
    <col min="11" max="11" width="16.85546875" customWidth="1"/>
    <col min="12" max="13" width="13.28515625" bestFit="1" customWidth="1"/>
  </cols>
  <sheetData>
    <row r="1" spans="1:13" ht="16.5" x14ac:dyDescent="0.25">
      <c r="A1" s="17" t="s">
        <v>127</v>
      </c>
    </row>
    <row r="2" spans="1:13" ht="15.75" thickBot="1" x14ac:dyDescent="0.3">
      <c r="A2" s="18"/>
    </row>
    <row r="3" spans="1:13" ht="61.15" customHeight="1" thickBot="1" x14ac:dyDescent="0.3">
      <c r="A3" s="21"/>
      <c r="B3" s="87" t="s">
        <v>49</v>
      </c>
      <c r="C3" s="87" t="s">
        <v>69</v>
      </c>
      <c r="D3" s="87" t="s">
        <v>50</v>
      </c>
      <c r="E3" s="87" t="s">
        <v>51</v>
      </c>
      <c r="F3" s="87" t="s">
        <v>52</v>
      </c>
      <c r="G3" s="87" t="s">
        <v>53</v>
      </c>
      <c r="H3" s="87" t="s">
        <v>54</v>
      </c>
      <c r="I3" s="87" t="s">
        <v>55</v>
      </c>
      <c r="J3" s="87" t="s">
        <v>56</v>
      </c>
      <c r="K3" s="87" t="s">
        <v>57</v>
      </c>
      <c r="L3" s="87" t="s">
        <v>22</v>
      </c>
      <c r="M3" s="87" t="s">
        <v>70</v>
      </c>
    </row>
    <row r="4" spans="1:13" ht="15.75" thickBot="1" x14ac:dyDescent="0.3">
      <c r="A4" s="65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7"/>
    </row>
    <row r="5" spans="1:13" ht="15.75" thickBot="1" x14ac:dyDescent="0.3">
      <c r="A5" s="22" t="s">
        <v>1</v>
      </c>
      <c r="B5" s="38">
        <v>21.04568935165813</v>
      </c>
      <c r="C5" s="38">
        <v>0.80569819648941643</v>
      </c>
      <c r="D5" s="38">
        <v>2.2660423900400981</v>
      </c>
      <c r="E5" s="38">
        <v>2.7889015536782145</v>
      </c>
      <c r="F5" s="38">
        <v>0.20881280883425385</v>
      </c>
      <c r="G5" s="38">
        <v>9.9524515354260989E-2</v>
      </c>
      <c r="H5" s="38">
        <v>0.35493223213246777</v>
      </c>
      <c r="I5" s="38">
        <v>0.15499526790087054</v>
      </c>
      <c r="J5" s="38">
        <v>0.31402994594867889</v>
      </c>
      <c r="K5" s="38">
        <v>0.86368080488525845</v>
      </c>
      <c r="L5" s="38">
        <v>1.2379707340872821</v>
      </c>
      <c r="M5" s="38">
        <v>0.55113003293563778</v>
      </c>
    </row>
    <row r="6" spans="1:13" ht="15.75" thickBot="1" x14ac:dyDescent="0.3">
      <c r="A6" s="22" t="s">
        <v>2</v>
      </c>
      <c r="B6" s="38">
        <v>10.695688907966545</v>
      </c>
      <c r="C6" s="38">
        <v>0.12080242097801666</v>
      </c>
      <c r="D6" s="38">
        <v>2.0866124445367742</v>
      </c>
      <c r="E6" s="38">
        <v>6.2773199313046657</v>
      </c>
      <c r="F6" s="38">
        <v>5.6479188143017237E-2</v>
      </c>
      <c r="G6" s="38">
        <v>0.13918967786904227</v>
      </c>
      <c r="H6" s="38">
        <v>0.11699658883438903</v>
      </c>
      <c r="I6" s="38">
        <v>6.0848451372585391E-2</v>
      </c>
      <c r="J6" s="38">
        <v>0.72796554210269293</v>
      </c>
      <c r="K6" s="38">
        <v>0.17968260732693336</v>
      </c>
      <c r="L6" s="38">
        <v>1.4909117784215793</v>
      </c>
      <c r="M6" s="38">
        <v>1.801928091179918</v>
      </c>
    </row>
    <row r="7" spans="1:13" ht="15.75" thickBot="1" x14ac:dyDescent="0.3">
      <c r="A7" s="22" t="s">
        <v>3</v>
      </c>
      <c r="B7" s="38">
        <v>20.557698720647203</v>
      </c>
      <c r="C7" s="38">
        <v>0.22637636639557066</v>
      </c>
      <c r="D7" s="38">
        <v>1.7582696484108669</v>
      </c>
      <c r="E7" s="38">
        <v>1.0370709915096394</v>
      </c>
      <c r="F7" s="38">
        <v>0.14255464101784093</v>
      </c>
      <c r="G7" s="38">
        <v>0.16430662872124999</v>
      </c>
      <c r="H7" s="38">
        <v>0.17473956191021731</v>
      </c>
      <c r="I7" s="38">
        <v>0.15548025196086906</v>
      </c>
      <c r="J7" s="38">
        <v>0.15843844288463835</v>
      </c>
      <c r="K7" s="38">
        <v>0.6476202151888879</v>
      </c>
      <c r="L7" s="38">
        <v>0.78572757070939458</v>
      </c>
      <c r="M7" s="38">
        <v>0.39496488945090569</v>
      </c>
    </row>
    <row r="8" spans="1:13" ht="15.75" thickBot="1" x14ac:dyDescent="0.3">
      <c r="A8" s="22" t="s">
        <v>4</v>
      </c>
      <c r="B8" s="38">
        <v>14.881893808896537</v>
      </c>
      <c r="C8" s="38">
        <v>0.1125015468942691</v>
      </c>
      <c r="D8" s="38">
        <v>2.1305341363674621</v>
      </c>
      <c r="E8" s="38">
        <v>6.5255561910357143</v>
      </c>
      <c r="F8" s="38">
        <v>0.11778633297554689</v>
      </c>
      <c r="G8" s="38">
        <v>0.43511545607922514</v>
      </c>
      <c r="H8" s="38">
        <v>0.10646296032088061</v>
      </c>
      <c r="I8" s="38">
        <v>5.311651723676912E-2</v>
      </c>
      <c r="J8" s="38">
        <v>0.37005068265189994</v>
      </c>
      <c r="K8" s="38">
        <v>0.51531237081421744</v>
      </c>
      <c r="L8" s="38">
        <v>1.6287314702563518</v>
      </c>
      <c r="M8" s="38">
        <v>1.6206792346944443</v>
      </c>
    </row>
    <row r="9" spans="1:13" ht="15.75" thickBot="1" x14ac:dyDescent="0.3">
      <c r="A9" s="22" t="s">
        <v>5</v>
      </c>
      <c r="B9" s="38">
        <v>26.810134092210731</v>
      </c>
      <c r="C9" s="38">
        <v>1.8868610217839545</v>
      </c>
      <c r="D9" s="38">
        <v>2.5553680330843767</v>
      </c>
      <c r="E9" s="38">
        <v>4.9263919128403488</v>
      </c>
      <c r="F9" s="38">
        <v>0.19650950335009149</v>
      </c>
      <c r="G9" s="38">
        <v>0.37860670821706405</v>
      </c>
      <c r="H9" s="38">
        <v>0.3677358357048402</v>
      </c>
      <c r="I9" s="38">
        <v>6.0165662044605488E-2</v>
      </c>
      <c r="J9" s="38">
        <v>2.2909840266331138</v>
      </c>
      <c r="K9" s="38">
        <v>0.8166044529437555</v>
      </c>
      <c r="L9" s="38">
        <v>4.4176790068425351</v>
      </c>
      <c r="M9" s="38">
        <v>6.2486400046221879</v>
      </c>
    </row>
    <row r="10" spans="1:13" ht="15.75" thickBot="1" x14ac:dyDescent="0.3">
      <c r="A10" s="22" t="s">
        <v>6</v>
      </c>
      <c r="B10" s="38">
        <v>56.058201641810832</v>
      </c>
      <c r="C10" s="38">
        <v>1.7153010306276282</v>
      </c>
      <c r="D10" s="38">
        <v>20.809215281701825</v>
      </c>
      <c r="E10" s="38">
        <v>28.401507333608965</v>
      </c>
      <c r="F10" s="38">
        <v>2.2337649053918565E-2</v>
      </c>
      <c r="G10" s="38">
        <v>8.6055732841903682E-2</v>
      </c>
      <c r="H10" s="38">
        <v>0.34080922541334402</v>
      </c>
      <c r="I10" s="38">
        <v>0.25975612713003937</v>
      </c>
      <c r="J10" s="38">
        <v>1.7684230276342372</v>
      </c>
      <c r="K10" s="38">
        <v>1.6571321292509291</v>
      </c>
      <c r="L10" s="38">
        <v>11.993689021172084</v>
      </c>
      <c r="M10" s="38">
        <v>14.043554197167186</v>
      </c>
    </row>
    <row r="11" spans="1:13" ht="15.75" thickBot="1" x14ac:dyDescent="0.3">
      <c r="A11" s="22" t="s">
        <v>7</v>
      </c>
      <c r="B11" s="38">
        <v>21.44459596945827</v>
      </c>
      <c r="C11" s="38">
        <v>1.0639259883664094</v>
      </c>
      <c r="D11" s="38">
        <v>4.1132423659291266</v>
      </c>
      <c r="E11" s="38">
        <v>0.90858108489325751</v>
      </c>
      <c r="F11" s="38">
        <v>0.10220779176241168</v>
      </c>
      <c r="G11" s="38">
        <v>0.40847745549705117</v>
      </c>
      <c r="H11" s="38">
        <v>0.23406187583498406</v>
      </c>
      <c r="I11" s="38">
        <v>0.30396694389636647</v>
      </c>
      <c r="J11" s="38">
        <v>0.17452572326272173</v>
      </c>
      <c r="K11" s="38">
        <v>2.2788645778996344</v>
      </c>
      <c r="L11" s="38">
        <v>4.9747257342148608</v>
      </c>
      <c r="M11" s="38">
        <v>2.4503950244081643</v>
      </c>
    </row>
    <row r="12" spans="1:13" ht="15.75" thickBot="1" x14ac:dyDescent="0.3">
      <c r="A12" s="22" t="s">
        <v>8</v>
      </c>
      <c r="B12" s="38">
        <v>14.68310382608119</v>
      </c>
      <c r="C12" s="38">
        <v>3.0082957987277488</v>
      </c>
      <c r="D12" s="38">
        <v>3.1472707038037298</v>
      </c>
      <c r="E12" s="38">
        <v>3.219401121584696</v>
      </c>
      <c r="F12" s="38">
        <v>0</v>
      </c>
      <c r="G12" s="38">
        <v>1.8336598339190471</v>
      </c>
      <c r="H12" s="38">
        <v>0.33455198312497297</v>
      </c>
      <c r="I12" s="38">
        <v>0</v>
      </c>
      <c r="J12" s="38">
        <v>0.4229956358245815</v>
      </c>
      <c r="K12" s="38">
        <v>5.5022676842957023E-2</v>
      </c>
      <c r="L12" s="38">
        <v>1.9623404872364425</v>
      </c>
      <c r="M12" s="38">
        <v>5.6688918133365007</v>
      </c>
    </row>
    <row r="13" spans="1:13" ht="15.75" thickBot="1" x14ac:dyDescent="0.3">
      <c r="A13" s="22" t="s">
        <v>9</v>
      </c>
      <c r="B13" s="38">
        <v>12.257897858242497</v>
      </c>
      <c r="C13" s="38">
        <v>0.20428546229958522</v>
      </c>
      <c r="D13" s="38">
        <v>1.5038635788567092</v>
      </c>
      <c r="E13" s="38">
        <v>1.7450450153434363</v>
      </c>
      <c r="F13" s="38">
        <v>0.30682384787536587</v>
      </c>
      <c r="G13" s="38">
        <v>0.13931152886254122</v>
      </c>
      <c r="H13" s="38">
        <v>0.29351079062853103</v>
      </c>
      <c r="I13" s="38">
        <v>0.6782852506470447</v>
      </c>
      <c r="J13" s="38">
        <v>0.35592186879371496</v>
      </c>
      <c r="K13" s="38">
        <v>1.8754641507397887</v>
      </c>
      <c r="L13" s="38">
        <v>1.4608341622990784</v>
      </c>
      <c r="M13" s="38">
        <v>1.0979918595427474</v>
      </c>
    </row>
    <row r="14" spans="1:13" ht="15.75" thickBot="1" x14ac:dyDescent="0.3">
      <c r="A14" s="65" t="s">
        <v>10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7"/>
    </row>
    <row r="15" spans="1:13" ht="15.75" thickBot="1" x14ac:dyDescent="0.3">
      <c r="A15" s="22" t="s">
        <v>11</v>
      </c>
      <c r="B15" s="38">
        <v>15.444844726691151</v>
      </c>
      <c r="C15" s="38">
        <v>0.45786306110465735</v>
      </c>
      <c r="D15" s="38">
        <v>2.2106471646020833</v>
      </c>
      <c r="E15" s="38">
        <v>2.8478244267523416</v>
      </c>
      <c r="F15" s="38">
        <v>0.27763250248333515</v>
      </c>
      <c r="G15" s="38">
        <v>0.16714648224875117</v>
      </c>
      <c r="H15" s="38">
        <v>0.29073616000396729</v>
      </c>
      <c r="I15" s="38">
        <v>0.4857356096970854</v>
      </c>
      <c r="J15" s="38">
        <v>0.53118836517817414</v>
      </c>
      <c r="K15" s="38">
        <v>1.5622367907216086</v>
      </c>
      <c r="L15" s="38">
        <v>2.1272402624949605</v>
      </c>
      <c r="M15" s="38">
        <v>1.7957392516902186</v>
      </c>
    </row>
    <row r="16" spans="1:13" ht="15.75" thickBot="1" x14ac:dyDescent="0.3">
      <c r="A16" s="22" t="s">
        <v>12</v>
      </c>
      <c r="B16" s="38">
        <v>20.629327594203346</v>
      </c>
      <c r="C16" s="38">
        <v>0.65305955276968675</v>
      </c>
      <c r="D16" s="38">
        <v>3.205050356076375</v>
      </c>
      <c r="E16" s="38">
        <v>5.4829814015465734</v>
      </c>
      <c r="F16" s="38">
        <v>0.12110648432756135</v>
      </c>
      <c r="G16" s="38">
        <v>0.25307602211257879</v>
      </c>
      <c r="H16" s="38">
        <v>0.21587618604537823</v>
      </c>
      <c r="I16" s="38">
        <v>0.10701582278203031</v>
      </c>
      <c r="J16" s="38">
        <v>0.75357282920097046</v>
      </c>
      <c r="K16" s="38">
        <v>0.6780125784986033</v>
      </c>
      <c r="L16" s="38">
        <v>2.4369859887883667</v>
      </c>
      <c r="M16" s="38">
        <v>2.6686394873466832</v>
      </c>
    </row>
    <row r="17" spans="1:13" ht="15.75" thickBot="1" x14ac:dyDescent="0.3">
      <c r="A17" s="65" t="s">
        <v>13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7"/>
    </row>
    <row r="18" spans="1:13" ht="15.75" thickBot="1" x14ac:dyDescent="0.3">
      <c r="A18" s="22" t="s">
        <v>15</v>
      </c>
      <c r="B18" s="38">
        <v>18.896182795501648</v>
      </c>
      <c r="C18" s="38">
        <v>0.71483333946328065</v>
      </c>
      <c r="D18" s="38">
        <v>3.2617540507022715</v>
      </c>
      <c r="E18" s="38">
        <v>5.0743164500463784</v>
      </c>
      <c r="F18" s="38">
        <v>0.15151969783171951</v>
      </c>
      <c r="G18" s="38">
        <v>0.21253643667695254</v>
      </c>
      <c r="H18" s="38">
        <v>0.27339815225108854</v>
      </c>
      <c r="I18" s="38">
        <v>0.13258470878534157</v>
      </c>
      <c r="J18" s="38">
        <v>0.88291897854869705</v>
      </c>
      <c r="K18" s="38">
        <v>0.86704847492759318</v>
      </c>
      <c r="L18" s="38">
        <v>1.534618469189609</v>
      </c>
      <c r="M18" s="38">
        <v>2.4623074861604675</v>
      </c>
    </row>
    <row r="19" spans="1:13" ht="15.75" thickBot="1" x14ac:dyDescent="0.3">
      <c r="A19" s="22" t="s">
        <v>17</v>
      </c>
      <c r="B19" s="38">
        <v>20.125800788604899</v>
      </c>
      <c r="C19" s="38">
        <v>0.50702166235369406</v>
      </c>
      <c r="D19" s="38">
        <v>2.7191819913169568</v>
      </c>
      <c r="E19" s="38">
        <v>4.7545986247290708</v>
      </c>
      <c r="F19" s="38">
        <v>0.15823034410022221</v>
      </c>
      <c r="G19" s="38">
        <v>0.25654912313286715</v>
      </c>
      <c r="H19" s="38">
        <v>0.19063646290782271</v>
      </c>
      <c r="I19" s="38">
        <v>0.24487515621365186</v>
      </c>
      <c r="J19" s="38">
        <v>0.52820118293537055</v>
      </c>
      <c r="K19" s="38">
        <v>0.87049017427413433</v>
      </c>
      <c r="L19" s="38">
        <v>3.2060580745286309</v>
      </c>
      <c r="M19" s="38">
        <v>2.4983521613694748</v>
      </c>
    </row>
    <row r="20" spans="1:13" ht="15.75" thickBot="1" x14ac:dyDescent="0.3">
      <c r="A20" s="65" t="s">
        <v>115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7"/>
    </row>
    <row r="21" spans="1:13" ht="15.75" thickBot="1" x14ac:dyDescent="0.3">
      <c r="A21" s="22" t="s">
        <v>71</v>
      </c>
      <c r="B21" s="38">
        <v>28.227422222385336</v>
      </c>
      <c r="C21" s="38">
        <v>1.8434842071230644</v>
      </c>
      <c r="D21" s="38">
        <v>0.27081231071345385</v>
      </c>
      <c r="E21" s="38">
        <v>8.693907871999528</v>
      </c>
      <c r="F21" s="38">
        <v>0.30168923017586541</v>
      </c>
      <c r="G21" s="38">
        <v>0.19729095925677784</v>
      </c>
      <c r="H21" s="38">
        <v>6.4734462426856321E-2</v>
      </c>
      <c r="I21" s="38">
        <v>0.1224818675018142</v>
      </c>
      <c r="J21" s="38">
        <v>0.31545210536379831</v>
      </c>
      <c r="K21" s="38">
        <v>3.2898354445196586E-3</v>
      </c>
      <c r="L21" s="38">
        <v>1.7485883724079172</v>
      </c>
      <c r="M21" s="38">
        <v>1.6145726309232171</v>
      </c>
    </row>
    <row r="22" spans="1:13" ht="15.75" thickBot="1" x14ac:dyDescent="0.3">
      <c r="A22" s="22" t="s">
        <v>72</v>
      </c>
      <c r="B22" s="38">
        <v>24.003220183496275</v>
      </c>
      <c r="C22" s="38">
        <v>0.33567110769132091</v>
      </c>
      <c r="D22" s="38">
        <v>0.14726353277527424</v>
      </c>
      <c r="E22" s="38">
        <v>5.7712842307517871</v>
      </c>
      <c r="F22" s="38">
        <v>0.15189313120920098</v>
      </c>
      <c r="G22" s="38">
        <v>0.16777756450873585</v>
      </c>
      <c r="H22" s="38">
        <v>6.3455408569438321E-2</v>
      </c>
      <c r="I22" s="38">
        <v>9.5201147446360726E-2</v>
      </c>
      <c r="J22" s="38">
        <v>0.79838363159067827</v>
      </c>
      <c r="K22" s="38">
        <v>7.4404773396951965E-3</v>
      </c>
      <c r="L22" s="38">
        <v>1.2232015528432871</v>
      </c>
      <c r="M22" s="38">
        <v>1.6283379458022922</v>
      </c>
    </row>
    <row r="23" spans="1:13" ht="15.75" thickBot="1" x14ac:dyDescent="0.3">
      <c r="A23" s="22" t="s">
        <v>73</v>
      </c>
      <c r="B23" s="38">
        <v>16.002461812143999</v>
      </c>
      <c r="C23" s="38">
        <v>0.27765289868536713</v>
      </c>
      <c r="D23" s="38">
        <v>0.31778456226169915</v>
      </c>
      <c r="E23" s="38">
        <v>3.2301755884080747</v>
      </c>
      <c r="F23" s="38">
        <v>5.200681006143329E-2</v>
      </c>
      <c r="G23" s="38">
        <v>8.2088145887609987E-2</v>
      </c>
      <c r="H23" s="38">
        <v>2.5810736462267125E-2</v>
      </c>
      <c r="I23" s="38">
        <v>8.456747607209876E-2</v>
      </c>
      <c r="J23" s="38">
        <v>0.67989488469011128</v>
      </c>
      <c r="K23" s="38">
        <v>0</v>
      </c>
      <c r="L23" s="38">
        <v>1.7145835329452999</v>
      </c>
      <c r="M23" s="38">
        <v>2.4554966821751512</v>
      </c>
    </row>
    <row r="24" spans="1:13" ht="15.75" thickBot="1" x14ac:dyDescent="0.3">
      <c r="A24" s="22" t="s">
        <v>74</v>
      </c>
      <c r="B24" s="38">
        <v>14.849087330417277</v>
      </c>
      <c r="C24" s="38">
        <v>0.28509027806893683</v>
      </c>
      <c r="D24" s="38">
        <v>4.1683880820551398</v>
      </c>
      <c r="E24" s="38">
        <v>3.2328257198404784</v>
      </c>
      <c r="F24" s="38">
        <v>7.6030670826424882E-2</v>
      </c>
      <c r="G24" s="38">
        <v>0.25597915985164477</v>
      </c>
      <c r="H24" s="38">
        <v>0.143995534123773</v>
      </c>
      <c r="I24" s="38">
        <v>0.28892608505310302</v>
      </c>
      <c r="J24" s="38">
        <v>0.80650884306614312</v>
      </c>
      <c r="K24" s="38">
        <v>0.75071342992891354</v>
      </c>
      <c r="L24" s="38">
        <v>3.4473658734047277</v>
      </c>
      <c r="M24" s="38">
        <v>3.3381410524417072</v>
      </c>
    </row>
    <row r="25" spans="1:13" ht="15.75" thickBot="1" x14ac:dyDescent="0.3">
      <c r="A25" s="22" t="s">
        <v>24</v>
      </c>
      <c r="B25" s="38">
        <v>13.523467078507235</v>
      </c>
      <c r="C25" s="38">
        <v>0.45233531624707191</v>
      </c>
      <c r="D25" s="38">
        <v>20.108981400847746</v>
      </c>
      <c r="E25" s="38">
        <v>4.3087296599312808</v>
      </c>
      <c r="F25" s="38">
        <v>0.45716568685860742</v>
      </c>
      <c r="G25" s="38">
        <v>0.76114323173283061</v>
      </c>
      <c r="H25" s="38">
        <v>2.6217269174835178</v>
      </c>
      <c r="I25" s="38">
        <v>0.20707897716920337</v>
      </c>
      <c r="J25" s="38">
        <v>1.0030807265351547</v>
      </c>
      <c r="K25" s="38">
        <v>10.113197614036121</v>
      </c>
      <c r="L25" s="38">
        <v>1.9149129736985551</v>
      </c>
      <c r="M25" s="38">
        <v>2.2717482526682931</v>
      </c>
    </row>
    <row r="26" spans="1:13" ht="15.75" thickBot="1" x14ac:dyDescent="0.3">
      <c r="A26" s="23" t="s">
        <v>14</v>
      </c>
      <c r="B26" s="39">
        <v>19.510863291106439</v>
      </c>
      <c r="C26" s="39">
        <v>0.61094921822018611</v>
      </c>
      <c r="D26" s="39">
        <v>2.9905247223783373</v>
      </c>
      <c r="E26" s="39">
        <v>4.9144909494257689</v>
      </c>
      <c r="F26" s="39">
        <v>0.15487431967141804</v>
      </c>
      <c r="G26" s="39">
        <v>0.23453818036919227</v>
      </c>
      <c r="H26" s="39">
        <v>0.23202595657083666</v>
      </c>
      <c r="I26" s="39">
        <v>0.18871819761201175</v>
      </c>
      <c r="J26" s="39">
        <v>0.70559715044398874</v>
      </c>
      <c r="K26" s="39">
        <v>0.86876896492684952</v>
      </c>
      <c r="L26" s="39">
        <v>2.3701635984460632</v>
      </c>
      <c r="M26" s="39">
        <v>2.4803260569244143</v>
      </c>
    </row>
    <row r="27" spans="1:13" ht="16.5" x14ac:dyDescent="0.25">
      <c r="D27" s="94" t="s">
        <v>128</v>
      </c>
    </row>
  </sheetData>
  <mergeCells count="4">
    <mergeCell ref="A4:M4"/>
    <mergeCell ref="A14:M14"/>
    <mergeCell ref="A17:M17"/>
    <mergeCell ref="A20:M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12"/>
  <sheetViews>
    <sheetView workbookViewId="0">
      <selection activeCell="B13" sqref="B13"/>
    </sheetView>
  </sheetViews>
  <sheetFormatPr baseColWidth="10" defaultRowHeight="15" x14ac:dyDescent="0.25"/>
  <sheetData>
    <row r="7" spans="2:5" ht="15.75" customHeight="1" x14ac:dyDescent="0.25">
      <c r="B7" s="68" t="s">
        <v>116</v>
      </c>
      <c r="C7" s="68"/>
      <c r="D7" s="68"/>
      <c r="E7" s="68"/>
    </row>
    <row r="8" spans="2:5" x14ac:dyDescent="0.25">
      <c r="B8" s="68"/>
      <c r="C8" s="68"/>
      <c r="D8" s="68"/>
      <c r="E8" s="68"/>
    </row>
    <row r="9" spans="2:5" x14ac:dyDescent="0.25">
      <c r="B9" s="68"/>
      <c r="C9" s="68"/>
      <c r="D9" s="68"/>
      <c r="E9" s="68"/>
    </row>
    <row r="10" spans="2:5" x14ac:dyDescent="0.25">
      <c r="B10" s="68"/>
      <c r="C10" s="68"/>
      <c r="D10" s="68"/>
      <c r="E10" s="68"/>
    </row>
    <row r="11" spans="2:5" x14ac:dyDescent="0.25">
      <c r="B11" s="68"/>
      <c r="C11" s="68"/>
      <c r="D11" s="68"/>
      <c r="E11" s="68"/>
    </row>
    <row r="12" spans="2:5" x14ac:dyDescent="0.25">
      <c r="B12" s="68"/>
      <c r="C12" s="68"/>
      <c r="D12" s="68"/>
      <c r="E12" s="68"/>
    </row>
  </sheetData>
  <mergeCells count="1">
    <mergeCell ref="B7:E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19" sqref="B19"/>
    </sheetView>
  </sheetViews>
  <sheetFormatPr baseColWidth="10" defaultRowHeight="15" x14ac:dyDescent="0.25"/>
  <cols>
    <col min="1" max="1" width="37.42578125" customWidth="1"/>
    <col min="2" max="2" width="32.7109375" customWidth="1"/>
    <col min="3" max="3" width="37.42578125" customWidth="1"/>
  </cols>
  <sheetData>
    <row r="1" spans="1:3" ht="17.25" thickBot="1" x14ac:dyDescent="0.3">
      <c r="A1" s="17" t="s">
        <v>119</v>
      </c>
    </row>
    <row r="2" spans="1:3" ht="16.5" thickBot="1" x14ac:dyDescent="0.3">
      <c r="A2" s="4"/>
      <c r="B2" s="88" t="s">
        <v>117</v>
      </c>
      <c r="C2" s="88" t="s">
        <v>118</v>
      </c>
    </row>
    <row r="3" spans="1:3" ht="16.5" thickBot="1" x14ac:dyDescent="0.3">
      <c r="A3" s="69" t="s">
        <v>0</v>
      </c>
      <c r="B3" s="70"/>
      <c r="C3" s="71"/>
    </row>
    <row r="4" spans="1:3" ht="16.5" thickBot="1" x14ac:dyDescent="0.3">
      <c r="A4" s="1" t="s">
        <v>1</v>
      </c>
      <c r="B4" s="2">
        <v>39.6</v>
      </c>
      <c r="C4" s="2">
        <v>45.3</v>
      </c>
    </row>
    <row r="5" spans="1:3" ht="16.5" thickBot="1" x14ac:dyDescent="0.3">
      <c r="A5" s="1" t="s">
        <v>2</v>
      </c>
      <c r="B5" s="2">
        <v>43.4</v>
      </c>
      <c r="C5" s="2">
        <v>40.200000000000003</v>
      </c>
    </row>
    <row r="6" spans="1:3" ht="16.5" thickBot="1" x14ac:dyDescent="0.3">
      <c r="A6" s="1" t="s">
        <v>3</v>
      </c>
      <c r="B6" s="2">
        <v>20.8</v>
      </c>
      <c r="C6" s="2">
        <v>9.1</v>
      </c>
    </row>
    <row r="7" spans="1:3" ht="16.5" thickBot="1" x14ac:dyDescent="0.3">
      <c r="A7" s="1" t="s">
        <v>4</v>
      </c>
      <c r="B7" s="2">
        <v>16.3</v>
      </c>
      <c r="C7" s="41">
        <v>8</v>
      </c>
    </row>
    <row r="8" spans="1:3" ht="16.5" thickBot="1" x14ac:dyDescent="0.3">
      <c r="A8" s="1" t="s">
        <v>5</v>
      </c>
      <c r="B8" s="2">
        <v>44.3</v>
      </c>
      <c r="C8" s="2">
        <v>41.9</v>
      </c>
    </row>
    <row r="9" spans="1:3" ht="16.5" thickBot="1" x14ac:dyDescent="0.3">
      <c r="A9" s="1" t="s">
        <v>6</v>
      </c>
      <c r="B9" s="41">
        <v>40</v>
      </c>
      <c r="C9" s="2">
        <v>44.3</v>
      </c>
    </row>
    <row r="10" spans="1:3" ht="16.5" thickBot="1" x14ac:dyDescent="0.3">
      <c r="A10" s="1" t="s">
        <v>7</v>
      </c>
      <c r="B10" s="2">
        <v>44.7</v>
      </c>
      <c r="C10" s="2">
        <v>61.1</v>
      </c>
    </row>
    <row r="11" spans="1:3" ht="16.5" thickBot="1" x14ac:dyDescent="0.3">
      <c r="A11" s="1" t="s">
        <v>8</v>
      </c>
      <c r="B11" s="2">
        <v>6.6</v>
      </c>
      <c r="C11" s="41">
        <v>9</v>
      </c>
    </row>
    <row r="12" spans="1:3" ht="16.5" thickBot="1" x14ac:dyDescent="0.3">
      <c r="A12" s="1" t="s">
        <v>9</v>
      </c>
      <c r="B12" s="2">
        <v>22.4</v>
      </c>
      <c r="C12" s="2">
        <v>14.6</v>
      </c>
    </row>
    <row r="13" spans="1:3" ht="16.5" thickBot="1" x14ac:dyDescent="0.3">
      <c r="A13" s="72" t="s">
        <v>10</v>
      </c>
      <c r="B13" s="73"/>
      <c r="C13" s="74"/>
    </row>
    <row r="14" spans="1:3" ht="16.5" thickBot="1" x14ac:dyDescent="0.3">
      <c r="A14" s="1" t="s">
        <v>11</v>
      </c>
      <c r="B14" s="2">
        <v>28.6</v>
      </c>
      <c r="C14" s="2">
        <v>20.6</v>
      </c>
    </row>
    <row r="15" spans="1:3" ht="16.5" thickBot="1" x14ac:dyDescent="0.3">
      <c r="A15" s="5" t="s">
        <v>75</v>
      </c>
      <c r="B15" s="2">
        <v>22.4</v>
      </c>
      <c r="C15" s="2">
        <v>14.6</v>
      </c>
    </row>
    <row r="16" spans="1:3" ht="16.5" thickBot="1" x14ac:dyDescent="0.3">
      <c r="A16" s="5" t="s">
        <v>76</v>
      </c>
      <c r="B16" s="2">
        <v>31.8</v>
      </c>
      <c r="C16" s="41">
        <v>29</v>
      </c>
    </row>
    <row r="17" spans="1:3" ht="16.5" thickBot="1" x14ac:dyDescent="0.3">
      <c r="A17" s="1" t="s">
        <v>12</v>
      </c>
      <c r="B17" s="2">
        <v>33.6</v>
      </c>
      <c r="C17" s="2">
        <v>30.3</v>
      </c>
    </row>
    <row r="18" spans="1:3" ht="16.5" thickBot="1" x14ac:dyDescent="0.3">
      <c r="A18" s="6" t="s">
        <v>14</v>
      </c>
      <c r="B18" s="3">
        <v>31.3</v>
      </c>
      <c r="C18" s="3">
        <v>27.8</v>
      </c>
    </row>
    <row r="19" spans="1:3" ht="16.5" x14ac:dyDescent="0.25">
      <c r="B19" s="94" t="s">
        <v>128</v>
      </c>
    </row>
    <row r="20" spans="1:3" ht="15.75" x14ac:dyDescent="0.25">
      <c r="A20" s="10"/>
    </row>
  </sheetData>
  <mergeCells count="2">
    <mergeCell ref="A3:C3"/>
    <mergeCell ref="A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12</vt:i4>
      </vt:variant>
    </vt:vector>
  </HeadingPairs>
  <TitlesOfParts>
    <vt:vector size="28" baseType="lpstr">
      <vt:lpstr>Feuil2</vt:lpstr>
      <vt:lpstr>Table de Matiere</vt:lpstr>
      <vt:lpstr>Santé_ménage</vt:lpstr>
      <vt:lpstr>Tab1.1</vt:lpstr>
      <vt:lpstr>Tab1.2</vt:lpstr>
      <vt:lpstr>Tab1.3</vt:lpstr>
      <vt:lpstr>Tab1.4</vt:lpstr>
      <vt:lpstr>Securite_Alimentaire</vt:lpstr>
      <vt:lpstr>Tab2.1</vt:lpstr>
      <vt:lpstr>Tab2.2</vt:lpstr>
      <vt:lpstr>Conso</vt:lpstr>
      <vt:lpstr>Tab3.1</vt:lpstr>
      <vt:lpstr>Tab3.2</vt:lpstr>
      <vt:lpstr>Tab3.3</vt:lpstr>
      <vt:lpstr>Tab3.4</vt:lpstr>
      <vt:lpstr>Tab3.5</vt:lpstr>
      <vt:lpstr>Tab1.3!_Toc303974505</vt:lpstr>
      <vt:lpstr>Tab2.2!_Toc305671903</vt:lpstr>
      <vt:lpstr>Tab1.1!_Toc316035901</vt:lpstr>
      <vt:lpstr>Tab3.1!_Toc35952292</vt:lpstr>
      <vt:lpstr>Tab3.2!_Toc35952293</vt:lpstr>
      <vt:lpstr>Tab3.3!_Toc35952294</vt:lpstr>
      <vt:lpstr>Tab3.4!_Toc35952295</vt:lpstr>
      <vt:lpstr>Tab3.5!_Toc35952296</vt:lpstr>
      <vt:lpstr>Tab1.4!_Toc38962450</vt:lpstr>
      <vt:lpstr>Tab2.1!_Toc38962533</vt:lpstr>
      <vt:lpstr>Tab1.1!_Toc495579732</vt:lpstr>
      <vt:lpstr>Tab1.2!_Toc495579733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Aminata Coulibaly</dc:creator>
  <cp:lastModifiedBy>Aminata Coulibaly</cp:lastModifiedBy>
  <cp:lastPrinted>2020-12-04T08:40:12Z</cp:lastPrinted>
  <dcterms:created xsi:type="dcterms:W3CDTF">2020-12-04T08:11:16Z</dcterms:created>
  <dcterms:modified xsi:type="dcterms:W3CDTF">2022-03-09T10:16:38Z</dcterms:modified>
</cp:coreProperties>
</file>